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作業用表格\統計業務\預告統計資料發布\108\"/>
    </mc:Choice>
  </mc:AlternateContent>
  <bookViews>
    <workbookView xWindow="0" yWindow="0" windowWidth="28800" windowHeight="12255" tabRatio="615"/>
  </bookViews>
  <sheets>
    <sheet name="預告統計資料發布時間表" sheetId="1" r:id="rId1"/>
    <sheet name="公庫收支月報" sheetId="2" r:id="rId2"/>
    <sheet name="107年12月公庫收支" sheetId="132" r:id="rId3"/>
    <sheet name="108年1月公庫收支" sheetId="122" r:id="rId4"/>
    <sheet name="108年2月公庫收支" sheetId="137" r:id="rId5"/>
    <sheet name="108年3月公庫收支" sheetId="126" r:id="rId6"/>
    <sheet name="108年4月公庫收支" sheetId="141" r:id="rId7"/>
    <sheet name="108年5月公庫收支" sheetId="144" r:id="rId8"/>
    <sheet name="108年6月公庫收支" sheetId="147" r:id="rId9"/>
    <sheet name="108年7月公庫收支" sheetId="152" r:id="rId10"/>
    <sheet name="108年8月公庫收支" sheetId="158" r:id="rId11"/>
    <sheet name="108年9月公庫收支" sheetId="159" r:id="rId12"/>
    <sheet name="108年10月公庫收支" sheetId="165" r:id="rId13"/>
    <sheet name="108年11月公庫收支" sheetId="166" r:id="rId14"/>
    <sheet name="資源回收成果統計" sheetId="127" r:id="rId15"/>
    <sheet name="107年12月資源回收成果統計" sheetId="133" r:id="rId16"/>
    <sheet name="108年1月資源回收成果統計" sheetId="129" r:id="rId17"/>
    <sheet name="108年2月資源回收成果統計" sheetId="135" r:id="rId18"/>
    <sheet name="108年3月資源回收成果統計" sheetId="139" r:id="rId19"/>
    <sheet name="108年4月資源回收成果統計" sheetId="142" r:id="rId20"/>
    <sheet name="108年5月資源回收成果統計" sheetId="145" r:id="rId21"/>
    <sheet name="108年6月資源回收成果統計" sheetId="148" r:id="rId22"/>
    <sheet name="108年7月資源回收成果統計" sheetId="153" r:id="rId23"/>
    <sheet name="108年8月資源回收成果統計" sheetId="156" r:id="rId24"/>
    <sheet name="108年9月資源回收成果統計" sheetId="160" r:id="rId25"/>
    <sheet name="108年10月資源回收成果統計" sheetId="163" r:id="rId26"/>
    <sheet name="108年11月資源回收成果統計" sheetId="167" r:id="rId27"/>
    <sheet name="一般垃圾及廚餘清理狀況" sheetId="128" r:id="rId28"/>
    <sheet name="107年12月一般垃圾及廚餘清理狀況" sheetId="134" r:id="rId29"/>
    <sheet name="108年1月一般垃圾及廚餘清理狀況" sheetId="130" r:id="rId30"/>
    <sheet name="108年2月一般垃圾及廚餘清理狀況" sheetId="136" r:id="rId31"/>
    <sheet name="108年3月一般垃圾及廚餘清理狀況" sheetId="138" r:id="rId32"/>
    <sheet name="108年4月一般垃圾及廚餘清理狀況" sheetId="143" r:id="rId33"/>
    <sheet name="108年5月一般垃圾及廚餘清理狀況" sheetId="146" r:id="rId34"/>
    <sheet name="108年6月一般垃圾及廚餘清理狀況" sheetId="150" r:id="rId35"/>
    <sheet name="108年7月一般垃圾及廚餘清理狀況" sheetId="154" r:id="rId36"/>
    <sheet name="108年8月一般垃圾及廚餘清理狀況" sheetId="157" r:id="rId37"/>
    <sheet name="108年9月一般垃圾及廚餘清理狀況" sheetId="161" r:id="rId38"/>
    <sheet name="108年10月一般垃圾及廚餘清理狀況" sheetId="164" r:id="rId39"/>
    <sheet name="108年11月一般垃圾及廚餘清理狀況" sheetId="168" r:id="rId40"/>
  </sheets>
  <definedNames>
    <definedName name="_102年5月">預告統計資料發布時間表!#REF!</definedName>
    <definedName name="_xlnm.Print_Area" localSheetId="1">公庫收支月報!$A$1:$A$32</definedName>
    <definedName name="_xlnm.Print_Titles" localSheetId="12">'108年10月公庫收支'!$1:$2</definedName>
    <definedName name="_xlnm.Print_Titles" localSheetId="13">'108年11月公庫收支'!$1:$2</definedName>
    <definedName name="_xlnm.Print_Titles" localSheetId="4">'108年2月公庫收支'!$1:$2</definedName>
    <definedName name="_xlnm.Print_Titles" localSheetId="6">'108年4月公庫收支'!$1:$2</definedName>
    <definedName name="_xlnm.Print_Titles" localSheetId="7">'108年5月公庫收支'!$1:$2</definedName>
    <definedName name="_xlnm.Print_Titles" localSheetId="8">'108年6月公庫收支'!$1:$2</definedName>
    <definedName name="_xlnm.Print_Titles" localSheetId="9">'108年7月公庫收支'!$1:$2</definedName>
    <definedName name="_xlnm.Print_Titles" localSheetId="10">'108年8月公庫收支'!$1:$2</definedName>
    <definedName name="_xlnm.Print_Titles" localSheetId="11">'108年9月公庫收支'!$1:$2</definedName>
    <definedName name="台">預告統計資料發布時間表!#REF!</definedName>
    <definedName name="台東縣">公庫收支月報!#REF!</definedName>
    <definedName name="鄉鎮資料">公庫收支月報!#REF!</definedName>
    <definedName name="臺東縣各鄉鎮市公庫收支月報">公庫收支月報!#REF!</definedName>
    <definedName name="臺東縣卑南鄉公庫收支月報">預告統計資料發布時間表!$B$11</definedName>
  </definedNames>
  <calcPr calcId="162913"/>
</workbook>
</file>

<file path=xl/calcChain.xml><?xml version="1.0" encoding="utf-8"?>
<calcChain xmlns="http://schemas.openxmlformats.org/spreadsheetml/2006/main">
  <c r="E152" i="166" l="1"/>
  <c r="E154" i="166" s="1"/>
  <c r="E149" i="166"/>
  <c r="F148" i="166"/>
  <c r="F149" i="166" s="1"/>
  <c r="F146" i="165" l="1"/>
  <c r="E146" i="165"/>
  <c r="E149" i="165" s="1"/>
  <c r="E151" i="165" s="1"/>
  <c r="F145" i="165"/>
  <c r="F145" i="159" l="1"/>
  <c r="E145" i="159"/>
  <c r="E148" i="159" s="1"/>
  <c r="E150" i="159" s="1"/>
  <c r="F144" i="159"/>
  <c r="E144" i="158" l="1"/>
  <c r="E147" i="158" s="1"/>
  <c r="E149" i="158" s="1"/>
  <c r="F141" i="152" l="1"/>
  <c r="E141" i="152"/>
  <c r="E144" i="152" s="1"/>
  <c r="E146" i="152" s="1"/>
  <c r="F140" i="152"/>
  <c r="F140" i="147" l="1"/>
  <c r="E140" i="147"/>
  <c r="E143" i="147" s="1"/>
  <c r="E145" i="147" s="1"/>
  <c r="F140" i="144" l="1"/>
  <c r="E140" i="144"/>
  <c r="E143" i="144" s="1"/>
  <c r="E145" i="144" s="1"/>
  <c r="E143" i="141" l="1"/>
  <c r="E145" i="141" s="1"/>
  <c r="F140" i="141"/>
  <c r="E140" i="141"/>
  <c r="E144" i="126" l="1"/>
  <c r="E146" i="126" s="1"/>
  <c r="E141" i="126"/>
  <c r="F131" i="137" l="1"/>
  <c r="E131" i="137"/>
</calcChain>
</file>

<file path=xl/comments1.xml><?xml version="1.0" encoding="utf-8"?>
<comments xmlns="http://schemas.openxmlformats.org/spreadsheetml/2006/main">
  <authors>
    <author>hth</author>
  </authors>
  <commentList>
    <comment ref="B2" authorId="0" shapeId="0">
      <text>
        <r>
          <rPr>
            <b/>
            <sz val="9"/>
            <color indexed="10"/>
            <rFont val="新細明體"/>
            <family val="1"/>
            <charset val="136"/>
          </rPr>
          <t>請於右邊欄位輸入統計期</t>
        </r>
        <r>
          <rPr>
            <b/>
            <sz val="9"/>
            <color indexed="62"/>
            <rFont val="新細明體"/>
            <family val="1"/>
            <charset val="136"/>
          </rPr>
          <t xml:space="preserve"> (如 9310, 9300 )</t>
        </r>
        <r>
          <rPr>
            <sz val="9"/>
            <color indexed="62"/>
            <rFont val="新細明體"/>
            <family val="1"/>
            <charset val="136"/>
          </rPr>
          <t xml:space="preserve">        </t>
        </r>
        <r>
          <rPr>
            <sz val="9"/>
            <color indexed="81"/>
            <rFont val="新細明體"/>
            <family val="1"/>
            <charset val="136"/>
          </rPr>
          <t xml:space="preserve"> 
</t>
        </r>
      </text>
    </comment>
    <comment ref="D2" authorId="0" shapeId="0">
      <text>
        <r>
          <rPr>
            <b/>
            <sz val="9"/>
            <color indexed="10"/>
            <rFont val="新細明體"/>
            <family val="1"/>
            <charset val="136"/>
          </rPr>
          <t>請於右邊欄位選取該統計資料之代碼</t>
        </r>
      </text>
    </comment>
  </commentList>
</comments>
</file>

<file path=xl/sharedStrings.xml><?xml version="1.0" encoding="utf-8"?>
<sst xmlns="http://schemas.openxmlformats.org/spreadsheetml/2006/main" count="7367" uniqueCount="703">
  <si>
    <t>資料項目</t>
  </si>
  <si>
    <t>發布形式</t>
  </si>
  <si>
    <t>備註</t>
    <phoneticPr fontId="3" type="noConversion"/>
  </si>
  <si>
    <t>資料種類：財政統計</t>
  </si>
  <si>
    <t>一、發布及編製機關單位</t>
  </si>
  <si>
    <t>二、發布形式</t>
  </si>
  <si>
    <r>
      <t>＊</t>
    </r>
    <r>
      <rPr>
        <sz val="7"/>
        <color indexed="8"/>
        <rFont val="Times New Roman"/>
        <family val="1"/>
      </rPr>
      <t xml:space="preserve">     </t>
    </r>
    <r>
      <rPr>
        <sz val="14"/>
        <color indexed="8"/>
        <rFont val="標楷體"/>
        <family val="4"/>
        <charset val="136"/>
      </rPr>
      <t xml:space="preserve">書面：       （ ）新聞稿   （◎）報表  </t>
    </r>
  </si>
  <si>
    <t>三、資料範圍、週期及時效</t>
  </si>
  <si>
    <t>＊統計項目定義：</t>
  </si>
  <si>
    <t>＊統計單位：新台幣千元。</t>
  </si>
  <si>
    <t>＊資料變革：無。</t>
  </si>
  <si>
    <t>四、公開資料發布訊息</t>
  </si>
  <si>
    <t>五、資料品質</t>
  </si>
  <si>
    <t>七、其他事項：無。</t>
  </si>
  <si>
    <r>
      <t>（</t>
    </r>
    <r>
      <rPr>
        <sz val="14"/>
        <color indexed="8"/>
        <rFont val="標楷體"/>
        <family val="4"/>
        <charset val="136"/>
      </rPr>
      <t xml:space="preserve">二）融資性收支：因舉債及償債所發生的收支。 </t>
    </r>
    <phoneticPr fontId="3" type="noConversion"/>
  </si>
  <si>
    <t>（三）本期結存：本月收入總計－本月支出總計。</t>
    <phoneticPr fontId="3" type="noConversion"/>
  </si>
  <si>
    <t>＊同步發送單位（說明資料發布時同步發送之單位或可同步查得該資料之網址）：臺東縣政府主計處。</t>
    <phoneticPr fontId="3" type="noConversion"/>
  </si>
  <si>
    <t>六、須注意及預定改變之事項（說明預定修正之資料、定義、統計方法等及其修正原因）：無。</t>
    <phoneticPr fontId="3" type="noConversion"/>
  </si>
  <si>
    <t>＊統計分類：分本年度及以前年度。</t>
    <phoneticPr fontId="3" type="noConversion"/>
  </si>
  <si>
    <t>回發布時間表</t>
    <phoneticPr fontId="3" type="noConversion"/>
  </si>
  <si>
    <t>預          定          發          布          時          間</t>
    <phoneticPr fontId="3" type="noConversion"/>
  </si>
  <si>
    <t>（一）經資門收支：參照預算法、財政收支劃分法及其他有關法令規定之收支科目定義分列歲入及歲出科目。經常門收入主要包括稅課收入、規費、罰款、財產收入等，經常門支出主要包括公教人員薪資、事務費、債務利息支出等。資本門收入為政府因減少資產及收回投資而發生的收入，資本門支出為政府因增置或擴充、改良資產及增加投資而發生的支出。</t>
    <phoneticPr fontId="3" type="noConversion"/>
  </si>
  <si>
    <t>資料
種類</t>
    <phoneticPr fontId="3" type="noConversion"/>
  </si>
  <si>
    <t>電話：089-325301#221</t>
    <phoneticPr fontId="3" type="noConversion"/>
  </si>
  <si>
    <t>傳真：089-350956</t>
    <phoneticPr fontId="3" type="noConversion"/>
  </si>
  <si>
    <r>
      <t>「臺東縣臺東市公所公庫收支</t>
    </r>
    <r>
      <rPr>
        <b/>
        <sz val="14"/>
        <color indexed="53"/>
        <rFont val="標楷體"/>
        <family val="4"/>
        <charset val="136"/>
      </rPr>
      <t>月報</t>
    </r>
    <r>
      <rPr>
        <b/>
        <sz val="14"/>
        <color indexed="8"/>
        <rFont val="標楷體"/>
        <family val="4"/>
        <charset val="136"/>
      </rPr>
      <t>」統計資料背景說明</t>
    </r>
    <phoneticPr fontId="3" type="noConversion"/>
  </si>
  <si>
    <t>資料項目：臺東縣臺東市公所公庫收支月報</t>
    <phoneticPr fontId="3" type="noConversion"/>
  </si>
  <si>
    <t>＊發布機關、單位：臺東縣臺東市公所主計室</t>
    <phoneticPr fontId="3" type="noConversion"/>
  </si>
  <si>
    <t>＊聯絡電話：089-325301#221</t>
    <phoneticPr fontId="3" type="noConversion"/>
  </si>
  <si>
    <t>＊傳真：089-350956</t>
    <phoneticPr fontId="3" type="noConversion"/>
  </si>
  <si>
    <t>＊統計地區範圍及對象：臺東縣臺東市公所公庫歲入及歲出等收支之實際數。</t>
    <phoneticPr fontId="3" type="noConversion"/>
  </si>
  <si>
    <t>＊統計標準時間：本月資料為本月一日至月底之事實為準，累計資料由本年度一月至本年度結束會計整理期間結束之事實為準。</t>
    <phoneticPr fontId="3" type="noConversion"/>
  </si>
  <si>
    <t>＊統計指標編製方法與資料來源說明：收入以市庫每日收入為準；支出依本所主計室提供資料彙編。</t>
    <phoneticPr fontId="3" type="noConversion"/>
  </si>
  <si>
    <t>臺東縣臺東市公庫收支月報</t>
    <phoneticPr fontId="3" type="noConversion"/>
  </si>
  <si>
    <t>聯絡人：林依蓁</t>
    <phoneticPr fontId="3" type="noConversion"/>
  </si>
  <si>
    <t>電子信箱：ttcityh022@ttc.taitung.gov.tw</t>
    <phoneticPr fontId="3" type="noConversion"/>
  </si>
  <si>
    <t>(108年2月)</t>
  </si>
  <si>
    <t>(108年3月)</t>
  </si>
  <si>
    <t>上次預告日期: 107年07月01日</t>
    <phoneticPr fontId="3" type="noConversion"/>
  </si>
  <si>
    <t>本次預告日期: 107年12月17日</t>
    <phoneticPr fontId="3" type="noConversion"/>
  </si>
  <si>
    <t>108年2月</t>
    <phoneticPr fontId="3" type="noConversion"/>
  </si>
  <si>
    <t>108年3月</t>
    <phoneticPr fontId="3" type="noConversion"/>
  </si>
  <si>
    <t>108年4月</t>
    <phoneticPr fontId="3" type="noConversion"/>
  </si>
  <si>
    <t>108年5月</t>
    <phoneticPr fontId="3" type="noConversion"/>
  </si>
  <si>
    <t>108年6月</t>
    <phoneticPr fontId="3" type="noConversion"/>
  </si>
  <si>
    <t>108年7月</t>
    <phoneticPr fontId="3" type="noConversion"/>
  </si>
  <si>
    <t>108年8月</t>
    <phoneticPr fontId="3" type="noConversion"/>
  </si>
  <si>
    <t>108年9月</t>
    <phoneticPr fontId="3" type="noConversion"/>
  </si>
  <si>
    <t>108年10月</t>
    <phoneticPr fontId="3" type="noConversion"/>
  </si>
  <si>
    <t>108年11月</t>
    <phoneticPr fontId="3" type="noConversion"/>
  </si>
  <si>
    <t>108年1月</t>
    <phoneticPr fontId="3" type="noConversion"/>
  </si>
  <si>
    <t>108年12月</t>
    <phoneticPr fontId="3" type="noConversion"/>
  </si>
  <si>
    <t>(108年1月)</t>
  </si>
  <si>
    <t>(108年4月)</t>
    <phoneticPr fontId="3" type="noConversion"/>
  </si>
  <si>
    <t>(108年5月)</t>
    <phoneticPr fontId="3" type="noConversion"/>
  </si>
  <si>
    <t>(108年6月)</t>
    <phoneticPr fontId="3" type="noConversion"/>
  </si>
  <si>
    <t>(108年7月)</t>
    <phoneticPr fontId="3" type="noConversion"/>
  </si>
  <si>
    <t>(108年8月)</t>
    <phoneticPr fontId="3" type="noConversion"/>
  </si>
  <si>
    <t>(108年9月)</t>
    <phoneticPr fontId="3" type="noConversion"/>
  </si>
  <si>
    <t>(108年10月)</t>
    <phoneticPr fontId="3" type="noConversion"/>
  </si>
  <si>
    <t>(108年11月)</t>
    <phoneticPr fontId="3" type="noConversion"/>
  </si>
  <si>
    <r>
      <t>預告統計資料發布時間表</t>
    </r>
    <r>
      <rPr>
        <sz val="14"/>
        <color indexed="8"/>
        <rFont val="標楷體"/>
        <family val="4"/>
        <charset val="136"/>
      </rPr>
      <t>(</t>
    </r>
    <r>
      <rPr>
        <sz val="14"/>
        <color indexed="8"/>
        <rFont val="標楷體"/>
        <family val="4"/>
        <charset val="136"/>
      </rPr>
      <t>2</t>
    </r>
    <r>
      <rPr>
        <sz val="14"/>
        <color indexed="8"/>
        <rFont val="標楷體"/>
        <family val="4"/>
        <charset val="136"/>
      </rPr>
      <t>-1)</t>
    </r>
    <phoneticPr fontId="3" type="noConversion"/>
  </si>
  <si>
    <t>＊電子信箱：ttcityh022@ttc.taitung.gov.tw</t>
    <phoneticPr fontId="3" type="noConversion"/>
  </si>
  <si>
    <t>＊編製單位： 臺東縣臺東市公所財政課</t>
    <phoneticPr fontId="3" type="noConversion"/>
  </si>
  <si>
    <t>＊發布週期：月。</t>
    <phoneticPr fontId="3" type="noConversion"/>
  </si>
  <si>
    <t>＊時效：十五天。</t>
    <phoneticPr fontId="3" type="noConversion"/>
  </si>
  <si>
    <t>＊預告發布日期（含預告方式及週期）：次月五日前以公務統計報表發布，其中12月之資料於次年一月二十前發布。</t>
    <phoneticPr fontId="3" type="noConversion"/>
  </si>
  <si>
    <t>＊統計資料交叉查核及確保資料合理性之機制：各項收支數額合計應等於總計數額。</t>
    <phoneticPr fontId="3" type="noConversion"/>
  </si>
  <si>
    <t>一般垃圾及廚餘清理狀況</t>
    <phoneticPr fontId="3" type="noConversion"/>
  </si>
  <si>
    <t>回發布時間表</t>
    <phoneticPr fontId="3" type="noConversion"/>
  </si>
  <si>
    <t>＊編製單位：臺東縣臺東市公所民政課</t>
    <phoneticPr fontId="3" type="noConversion"/>
  </si>
  <si>
    <t>＊聯絡電話：089-325301#221</t>
    <phoneticPr fontId="3" type="noConversion"/>
  </si>
  <si>
    <t>＊電子信箱：ttcityh022@ttc.taitung.gov.tw</t>
    <phoneticPr fontId="3" type="noConversion"/>
  </si>
  <si>
    <r>
      <t>＊</t>
    </r>
    <r>
      <rPr>
        <sz val="14"/>
        <color indexed="8"/>
        <rFont val="標楷體"/>
        <family val="4"/>
        <charset val="136"/>
      </rPr>
      <t xml:space="preserve">書面：       （ ）新聞稿   （◎）報表  </t>
    </r>
    <phoneticPr fontId="17" type="noConversion"/>
  </si>
  <si>
    <t>資源回收成果統計</t>
    <phoneticPr fontId="3" type="noConversion"/>
  </si>
  <si>
    <t>資料項目：資源回收成果統計</t>
    <phoneticPr fontId="3" type="noConversion"/>
  </si>
  <si>
    <t>＊統計地區範圍及對象：本所(清潔隊)、社區、學校、機關團體回收之一般廢棄物均為統計對象。</t>
    <phoneticPr fontId="3" type="noConversion"/>
  </si>
  <si>
    <t>＊統計標準時間：以每月一日至月底之事實為準。</t>
    <phoneticPr fontId="3" type="noConversion"/>
  </si>
  <si>
    <t>(一)回收單位：指清潔隊、社區、學校、機關團體四大類單位，如由回收商取得回收資料，不可與清潔隊、社區、學校、機關團體提供之資料重複計算。社區、學校及機關團體之回收量，如交由清潔隊回收者計入清潔隊之回收量，如交由慈善團體者計入慈善團體之回收量，並不得重複計算。</t>
  </si>
  <si>
    <t>(二)清潔隊回收量：指直接交由清潔隊回收之一般廢棄物，惟拾荒者若納入各執行機關輔導之義工時，清潔隊可製作表格供其填報，並審核其所提報資料無誤且不重複，確保申報資料之正確性後，將資料計入清潔隊回收量。</t>
  </si>
  <si>
    <t>(三)機關團體回收量：指一般私人企業、公務部門、風景遊樂區、慈善團體等(不含回收商)，回收之一般廢棄物，不含事業廢棄物。</t>
  </si>
  <si>
    <t>(四)紙類：指紙及其製品((五)紙容器除外)，如：電腦報表紙、報紙、電話簿、牛皮紙袋、紙盒、雜誌、書籍、影印紙、傳真紙等。</t>
  </si>
  <si>
    <t>(五)紙容器：指裝填調製食品（含調味品）、飲料、酒（含藥酒）、醋、包裝飲用水、調製食用油脂、乳製品、化粧品（不含彩粧類）、清潔劑、塗料（含油漆、樹脂）、一般環境用藥等之紙容器。</t>
  </si>
  <si>
    <t>(六)鋁箔包：指裝填調製食品（含調味品）、飲料、酒（含藥酒）、醋、包裝飲用水、調製食用油脂、乳製品、化粧品（不含彩粧類）、清潔劑、塗料（含油漆、樹脂）、一般環境用藥等之鋁箔包。</t>
  </si>
  <si>
    <t>(七)鋁罐：指裝填調製食品（含調味品）、飲料、酒（含藥酒）、醋、包裝飲用水、調製食用油脂、乳製品、化粧品（不含彩粧類）、清潔劑、塗料（含油漆、樹脂）、一般環境用藥等之鋁罐。</t>
  </si>
  <si>
    <t>(八)鐵罐：指裝填調製食品（含調味品）、飲料、酒（含藥酒）、醋、包裝飲用水、調製食用油脂、乳製品、化粧品（不含彩粧類）、清潔劑、塗料（含油漆、樹脂）、一般環境用藥等之鐵罐。</t>
  </si>
  <si>
    <t>(九)其他金屬製品：指公告應回收廢棄物鐵罐、鋁罐項目以外之其他金屬製品，如一般鐵、鋁、銅...等金屬製品。</t>
  </si>
  <si>
    <t>(十)塑膠容器：包括寶特瓶、發泡塑膠容器，即俗稱之保麗龍免洗餐具(如餐盤、便當盒、碗碟、生鮮超市之托盤等)與其他塑膠容器(如ＰＶＣ、ＰＰ、ＰＥ、ＰＳ等材質之礦泉水瓶、牛奶瓶、養樂多瓶、家庭用食用品油、清潔劑(指液體清潔劑、洗髮精、潤髮乳、沐浴乳等)、一般環境用藥等塑膠容器)。</t>
  </si>
  <si>
    <t>(十一)包裝用發泡塑膠：指發泡聚苯乙烯（EPS）、發泡聚乙烯（EPE）、發泡聚丙烯（EPP）、發泡乙烯聚合物（EPO）等作為緩衝材、保溫絕熱材之包裝。</t>
  </si>
  <si>
    <t>(十二)輪胎：指使用於機動車輛及腳踏車之外胎。</t>
  </si>
  <si>
    <t>(十三)玻璃容器：指裝填調製食品（含調味品）、飲料、酒（含藥酒）、醋、包裝飲用水、調製食用油脂、乳製品、化粧品（不含彩粧類）、清潔劑、塗料（含油漆、樹脂）、一般環境用藥等之玻璃容器。</t>
  </si>
  <si>
    <t>(十四)照明光源：指目前公告應回收之直管日光燈、環管日光燈、安定器內藏式螢光燈泡、緊密型螢光燈管、燈帽直徑2.6公分以上之白熾燈泡、高強度照明燈管、冷陰極燈、感應式螢光燈及其他含汞燈。</t>
  </si>
  <si>
    <t>(十五)電池：指乾電池及含鉛蓄電池。</t>
  </si>
  <si>
    <t>(十六)行動電話(含充電器)：指行動電話及其充電器(包括座充及旅充)。</t>
  </si>
  <si>
    <t>(十七)農藥容器及特殊環境用藥容器：指以塑膠、玻璃、金屬、紙、鋁箔或其他經行政院環境保護署公告之單一或複合材質製成，用以直接裝填成品農藥或特殊環境用藥之容器。</t>
  </si>
  <si>
    <t>(十九)本表皆以公斤為單位，若無法得其實際重量，折算標準如下：
1.寶特瓶24.8支以一公斤計。
2.輪胎：機動車輛一條以8.7公斤計；腳踏車一條以0.618公斤計。
3.電視機一台以25公斤計；電冰箱一台以50公斤計；冷暖氣機一台以60公斤計；洗衣機一台以40公斤計；電風扇一台以4公斤計。
4.主機一台以12公斤計；顯示器一台以12公斤計；筆記型電腦一台以4公斤計；平板電腦一台以0.56公斤計；印表機一台以8.5公斤計；鍵盤一件以0.8公斤計。
5.鉛蓄電池一個以17公斤計。</t>
    <phoneticPr fontId="17" type="noConversion"/>
  </si>
  <si>
    <t>(十八)其他：包含
1.潤滑油：僅限清潔隊收集者。
2.食用油：不含餐飲業的食用油。
3.其他回收項目。
填列本項時，需註明回收物品名稱，若有兩種以上時，請將回收物品名稱及數量分別列出。惟「機動車輛」、「廚餘」、「巨大垃圾」回收之成果已另案統計，故本項資料不包括該三項回收量。</t>
    <phoneticPr fontId="17" type="noConversion"/>
  </si>
  <si>
    <t>＊統計單位：公斤。</t>
    <phoneticPr fontId="17" type="noConversion"/>
  </si>
  <si>
    <t>＊統計分類：縱行科目按回收項目別分，橫列科目按回收單位別分。</t>
    <phoneticPr fontId="3" type="noConversion"/>
  </si>
  <si>
    <t>＊發布週期：月。</t>
    <phoneticPr fontId="17" type="noConversion"/>
  </si>
  <si>
    <t>＊時效：1個月。</t>
    <phoneticPr fontId="3" type="noConversion"/>
  </si>
  <si>
    <t>＊同步發送單位（說明資料發布時同步發送之單位或可同步查得該資料之網址）：臺東縣環保局。</t>
    <phoneticPr fontId="3" type="noConversion"/>
  </si>
  <si>
    <t>＊預告發布日期（含預告方式及週期）：期間終了後10日內以公務統計報表發布，公布日期上載於台東市公所網站之「資訊公開\統計年報\預告統計資料發布時間表」。</t>
    <phoneticPr fontId="3" type="noConversion"/>
  </si>
  <si>
    <t>＊統計指標編製方法與資料來源說明：依據本市資源回收資料編製。</t>
    <phoneticPr fontId="3" type="noConversion"/>
  </si>
  <si>
    <t>＊統計資料交叉查核及確保資料合理性之機制：本表總計數應與後附明細數量加總相符。</t>
    <phoneticPr fontId="3" type="noConversion"/>
  </si>
  <si>
    <t>資料項目：一般垃圾及廚餘清理狀況</t>
    <phoneticPr fontId="3" type="noConversion"/>
  </si>
  <si>
    <t>＊統計地區範圍及對象：本市之一般垃圾及廚餘清理狀況均為統計對象。</t>
    <phoneticPr fontId="3" type="noConversion"/>
  </si>
  <si>
    <t>(一) 一般垃圾：指由家戶、公共場所及其他產生源所產生巨大垃圾、資源垃圾、有害垃圾及廚餘以外之常態性一般廢棄物。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3" type="noConversion"/>
  </si>
  <si>
    <t>(二) 廚餘：指由家戶、公共場所、其他產生源所拋棄之生、熟食物及其殘渣或經主管機關公告之有機性一般廢棄物。</t>
    <phoneticPr fontId="3" type="noConversion"/>
  </si>
  <si>
    <t>(三) 環保單位自行清運：為縣(市)環境保護局及各鄉鎮市區公所自行清運之垃圾量。　　　　　</t>
    <phoneticPr fontId="3" type="noConversion"/>
  </si>
  <si>
    <t>(四) 環保單位委託清運：為縣(市)環境保護局及各鄉鎮市區公所委託公民營廢棄物清除機構清運之垃圾量。　　　　　</t>
    <phoneticPr fontId="3" type="noConversion"/>
  </si>
  <si>
    <t>(五) 公私處所自行或委託清運：為公私處所自行或委託公民營廢棄物清除機構清運至處理場(廠)之垃圾量。公私處所如社區、學校、機關團體、一般住宅大樓、辦公大樓及其他非公告事業之營業場所等。</t>
    <phoneticPr fontId="3" type="noConversion"/>
  </si>
  <si>
    <t>(七) 衛生掩埋：指將垃圾掩埋於以不透水材質或低滲水性土壤所構築，並設有滲出水、廢氣收集及處理設施及地下水監測裝置掩埋場</t>
    <phoneticPr fontId="3" type="noConversion"/>
  </si>
  <si>
    <t>之處理方法，又分為掩埋本月產生之一般垃圾及掩埋過去暫存之一般垃圾。</t>
    <phoneticPr fontId="3" type="noConversion"/>
  </si>
  <si>
    <t>(八) 回收再利用：指將廚餘資源化變為產品或再生物料之後續使用行為。凡經由清潔隊或公民營機構收集之廚餘，以下列方法處理再利用者均應計入，包括：
1.堆肥：指將廚餘回收後經生物醱酵作用轉化成安定之腐植質或土壤改良劑之處理方法。
2.養豬：指將廚餘回收後送至養豬場或標售，經高溫蒸煮後作為養豬飼料之處理方法。
3.其他廚餘再利用：非採上述二種方法處理之廚餘回收再利用數量，例如：製成家禽飼料、厭氧發酵等。</t>
    <phoneticPr fontId="3" type="noConversion"/>
  </si>
  <si>
    <t>＊統計單位：公噸。</t>
    <phoneticPr fontId="17" type="noConversion"/>
  </si>
  <si>
    <t>(六) 焚化：指利用焚化爐高溫燃燒，將垃圾轉變為安定之氣體或物質之處理方法，又分為焚化本月產生之一般垃圾及焚化過去暫存之一般垃圾。</t>
    <phoneticPr fontId="3" type="noConversion"/>
  </si>
  <si>
    <t>＊統計分類：縱行項目按項目別分，橫列項目按清運單位別及按處理方式別分。</t>
    <phoneticPr fontId="3" type="noConversion"/>
  </si>
  <si>
    <r>
      <t xml:space="preserve">(九) </t>
    </r>
    <r>
      <rPr>
        <sz val="13"/>
        <color theme="1"/>
        <rFont val="標楷體"/>
        <family val="4"/>
        <charset val="136"/>
      </rPr>
      <t>本月新增暫存量：指本月新增暫時堆置或貯存之一般垃圾量。</t>
    </r>
    <phoneticPr fontId="3" type="noConversion"/>
  </si>
  <si>
    <t>＊統計指標編製方法與資料來源說明：依據本縣環保局提報之一般垃圾及廚餘清理資料彙總編製。</t>
    <phoneticPr fontId="3" type="noConversion"/>
  </si>
  <si>
    <t>報表、網際網路</t>
    <phoneticPr fontId="3" type="noConversion"/>
  </si>
  <si>
    <t>＊電子媒體：
（◎）線上書刊及資料庫，網址：
臺東市公所全球資訊網（http://www.taitungcity.gov.tw/index.php?p=1）「資訊公開\統計年報\預告統計資料發布時間表(2-1)」</t>
    <phoneticPr fontId="17" type="noConversion"/>
  </si>
  <si>
    <t>環境統計</t>
    <phoneticPr fontId="3" type="noConversion"/>
  </si>
  <si>
    <t>財政統計</t>
    <phoneticPr fontId="3" type="noConversion"/>
  </si>
  <si>
    <t>臺東縣臺東市公所</t>
    <phoneticPr fontId="3" type="noConversion"/>
  </si>
  <si>
    <t>服務單位：臺東市公所主計室</t>
    <phoneticPr fontId="3" type="noConversion"/>
  </si>
  <si>
    <t>＊電子媒體：
（◎）線上書刊及資料庫，網址：
臺東市公所全球資訊網（http://www.taitungcity.gov.tw/index.php?p=1）「資訊公開\統計年報\108年臺東縣臺東市公所預告統計資料發布時間表(2-1)」</t>
    <phoneticPr fontId="17" type="noConversion"/>
  </si>
  <si>
    <t>(107年12月)</t>
    <phoneticPr fontId="3" type="noConversion"/>
  </si>
  <si>
    <t>公開類</t>
  </si>
  <si>
    <t>編製機關:台東縣台東市公所</t>
  </si>
  <si>
    <t>月  報</t>
  </si>
  <si>
    <t>次月五日前編報,十二月份於次年一月二十日前編報送府</t>
  </si>
  <si>
    <t xml:space="preserve">表    號: 20902-00-02-3  </t>
  </si>
  <si>
    <t xml:space="preserve">   各 鄉 鎮 市 公 庫 收 支    </t>
  </si>
  <si>
    <t>共  6  頁      第  0  頁</t>
  </si>
  <si>
    <t>中華民國107年12月     (107年度 )</t>
  </si>
  <si>
    <t>單位:新台幣 元</t>
  </si>
  <si>
    <t>科    目    別</t>
  </si>
  <si>
    <t>合          計</t>
  </si>
  <si>
    <t>本 年 度 收 入</t>
  </si>
  <si>
    <t>以 前 年 度 收 入</t>
  </si>
  <si>
    <t>款</t>
  </si>
  <si>
    <t>項</t>
  </si>
  <si>
    <t>目</t>
  </si>
  <si>
    <t>名    稱</t>
  </si>
  <si>
    <t>本    月</t>
  </si>
  <si>
    <t xml:space="preserve">累    計 </t>
  </si>
  <si>
    <t>累    計</t>
  </si>
  <si>
    <t xml:space="preserve">  </t>
  </si>
  <si>
    <t xml:space="preserve">                            </t>
  </si>
  <si>
    <t>共  6  頁      第  1  頁</t>
  </si>
  <si>
    <t xml:space="preserve"> 經   常   門 ( 計 )        </t>
  </si>
  <si>
    <t xml:space="preserve">   稅  課  收  入           </t>
  </si>
  <si>
    <t xml:space="preserve">     房    屋    稅         </t>
  </si>
  <si>
    <t xml:space="preserve">     契          稅         </t>
  </si>
  <si>
    <t xml:space="preserve">     娛    樂    稅         </t>
  </si>
  <si>
    <t xml:space="preserve">     遺 產 及 贈 與 稅      </t>
  </si>
  <si>
    <t xml:space="preserve">     土    地    稅         </t>
  </si>
  <si>
    <t xml:space="preserve">       田        賦         </t>
  </si>
  <si>
    <t xml:space="preserve">       地   價   稅         </t>
  </si>
  <si>
    <t xml:space="preserve">     統 籌 分 配 稅         </t>
  </si>
  <si>
    <t xml:space="preserve">     臨 時 課 稅            </t>
  </si>
  <si>
    <t xml:space="preserve">   工程受益費收入           </t>
  </si>
  <si>
    <t xml:space="preserve">   罰款及賠償收入           </t>
  </si>
  <si>
    <t xml:space="preserve">   規  費  收  入           </t>
  </si>
  <si>
    <t xml:space="preserve">   信 託 管 理 收 入        </t>
  </si>
  <si>
    <t xml:space="preserve">   財產收入(財產孳息)       </t>
  </si>
  <si>
    <t xml:space="preserve">   營業盈餘及事業收入       </t>
  </si>
  <si>
    <t xml:space="preserve">     營  業  盈  餘         </t>
  </si>
  <si>
    <t xml:space="preserve">     作  業  賸  餘         </t>
  </si>
  <si>
    <t xml:space="preserve">     投  資  收  益         </t>
  </si>
  <si>
    <t>共  6  頁      第  2  頁</t>
  </si>
  <si>
    <t xml:space="preserve">   補助及協助收入           </t>
  </si>
  <si>
    <t xml:space="preserve">     補  助  收  入         </t>
  </si>
  <si>
    <t xml:space="preserve">     協  助  收  入         </t>
  </si>
  <si>
    <t xml:space="preserve">   捐獻及贈與收入           </t>
  </si>
  <si>
    <t xml:space="preserve">   自治稅捐收入             </t>
  </si>
  <si>
    <t xml:space="preserve">   其他收入                 </t>
  </si>
  <si>
    <t xml:space="preserve"> 資    本    門  ( 計 )     </t>
  </si>
  <si>
    <t xml:space="preserve">   財  產  收  入           </t>
  </si>
  <si>
    <t xml:space="preserve">     財 產 售 價            </t>
  </si>
  <si>
    <t xml:space="preserve">     財 產 作 價            </t>
  </si>
  <si>
    <t xml:space="preserve">     財 產 收 回            </t>
  </si>
  <si>
    <t xml:space="preserve">     廢舊物資售價           </t>
  </si>
  <si>
    <t xml:space="preserve">   賒  借  收  入           </t>
  </si>
  <si>
    <t xml:space="preserve"> 經  資  門  合  計         </t>
  </si>
  <si>
    <t xml:space="preserve"> 以前年度結存轉入數         </t>
  </si>
  <si>
    <t xml:space="preserve"> 暫    收    款             </t>
  </si>
  <si>
    <t xml:space="preserve"> 代    收    款             </t>
  </si>
  <si>
    <t xml:space="preserve"> 收 回 以 前 年 度 歲 出 款 </t>
  </si>
  <si>
    <t xml:space="preserve"> 保    管    款             </t>
  </si>
  <si>
    <t xml:space="preserve">融資性庫款收入              </t>
  </si>
  <si>
    <t xml:space="preserve"> 賒借收入                   </t>
  </si>
  <si>
    <t xml:space="preserve">本  月  收  入 (總計)       </t>
  </si>
  <si>
    <t xml:space="preserve">上  月  結  存              </t>
  </si>
  <si>
    <t xml:space="preserve">收 入 總 計 + 上 月 結 存   </t>
  </si>
  <si>
    <t xml:space="preserve">全  年  度  預  算  數      </t>
  </si>
  <si>
    <t xml:space="preserve">本  月  分  配  預  算  數  </t>
  </si>
  <si>
    <t xml:space="preserve">截至本月底分配預算累計數    </t>
  </si>
  <si>
    <t>共  6  頁      第  3  頁</t>
  </si>
  <si>
    <t>本 年 度 支  出</t>
  </si>
  <si>
    <t>以 前 年 度 支  出</t>
  </si>
  <si>
    <t xml:space="preserve"> 經   常   門  ( 計 )       </t>
  </si>
  <si>
    <t xml:space="preserve">   一般政務支出             </t>
  </si>
  <si>
    <t xml:space="preserve">     立法支出               </t>
  </si>
  <si>
    <t xml:space="preserve">     行  政  支  出         </t>
  </si>
  <si>
    <t xml:space="preserve">     民  政  支  出         </t>
  </si>
  <si>
    <t xml:space="preserve">     財  務  支  出         </t>
  </si>
  <si>
    <t xml:space="preserve">   教育科學文化支出         </t>
  </si>
  <si>
    <t xml:space="preserve">     教  育  支  出         </t>
  </si>
  <si>
    <t xml:space="preserve">     科  學  支  出         </t>
  </si>
  <si>
    <t xml:space="preserve">     文  化  支  出         </t>
  </si>
  <si>
    <t xml:space="preserve">   經濟發展支出             </t>
  </si>
  <si>
    <t xml:space="preserve">     農  業  支  出         </t>
  </si>
  <si>
    <t xml:space="preserve">     工  業  支  出         </t>
  </si>
  <si>
    <t xml:space="preserve">     交  通  支  出         </t>
  </si>
  <si>
    <t xml:space="preserve">     其他經濟服務支出       </t>
  </si>
  <si>
    <t xml:space="preserve">   社會福利支出             </t>
  </si>
  <si>
    <t xml:space="preserve">     社會保險支出           </t>
  </si>
  <si>
    <t xml:space="preserve">     社會救助支出           </t>
  </si>
  <si>
    <t xml:space="preserve">     福利服務支出           </t>
  </si>
  <si>
    <t xml:space="preserve">     國民就業支出           </t>
  </si>
  <si>
    <t xml:space="preserve">     醫療保健支出           </t>
  </si>
  <si>
    <t>共  6  頁      第  4  頁</t>
  </si>
  <si>
    <t xml:space="preserve">   社區發展及環境保護支出   </t>
  </si>
  <si>
    <t xml:space="preserve">     社區發展支出           </t>
  </si>
  <si>
    <t xml:space="preserve">     環境保護支出           </t>
  </si>
  <si>
    <t xml:space="preserve">   退休撫卹支出             </t>
  </si>
  <si>
    <t xml:space="preserve">     退休撫卹給付支出       </t>
  </si>
  <si>
    <t xml:space="preserve">     退休撫卹業務支出       </t>
  </si>
  <si>
    <t xml:space="preserve">   債務支出                 </t>
  </si>
  <si>
    <t xml:space="preserve">     債務付息支出           </t>
  </si>
  <si>
    <t xml:space="preserve">     債務付息事務支出       </t>
  </si>
  <si>
    <t xml:space="preserve">   協助支出                 </t>
  </si>
  <si>
    <t xml:space="preserve">   其他支出                 </t>
  </si>
  <si>
    <t>共  6  頁      第  5  頁</t>
  </si>
  <si>
    <t xml:space="preserve"> 資  本  門  (計)           </t>
  </si>
  <si>
    <t xml:space="preserve">     行政支出               </t>
  </si>
  <si>
    <t xml:space="preserve">     民政支出               </t>
  </si>
  <si>
    <t xml:space="preserve">     財務支出               </t>
  </si>
  <si>
    <t xml:space="preserve">     教育支出               </t>
  </si>
  <si>
    <t xml:space="preserve">     科學支出               </t>
  </si>
  <si>
    <t xml:space="preserve">     文化支出               </t>
  </si>
  <si>
    <t xml:space="preserve">     農業支出               </t>
  </si>
  <si>
    <t xml:space="preserve">     工業支出               </t>
  </si>
  <si>
    <t xml:space="preserve">     交通支出               </t>
  </si>
  <si>
    <t>共  6  頁      第  6  頁</t>
  </si>
  <si>
    <t xml:space="preserve"> 經   資   門   合   計     </t>
  </si>
  <si>
    <t xml:space="preserve"> 預 撥 經 費                </t>
  </si>
  <si>
    <t xml:space="preserve"> 墊       付       款       </t>
  </si>
  <si>
    <t xml:space="preserve"> 退 還 以 前 年 度 歲 入 款 </t>
  </si>
  <si>
    <t xml:space="preserve">押金                        </t>
  </si>
  <si>
    <t xml:space="preserve">融資性庫款支出              </t>
  </si>
  <si>
    <t xml:space="preserve"> 債務還本支出               </t>
  </si>
  <si>
    <t xml:space="preserve">有價證券                    </t>
  </si>
  <si>
    <t xml:space="preserve">有價證券-市庫               </t>
  </si>
  <si>
    <t xml:space="preserve">有價證券-專戶               </t>
  </si>
  <si>
    <t xml:space="preserve">事務零用金                  </t>
  </si>
  <si>
    <t xml:space="preserve">本  月  支  出 (總計)       </t>
  </si>
  <si>
    <t xml:space="preserve">本  月  結  存              </t>
  </si>
  <si>
    <t xml:space="preserve">支 出 總 計 + 本 月 結 存   </t>
  </si>
  <si>
    <t xml:space="preserve">加:本月底未兌付支票款       </t>
  </si>
  <si>
    <t xml:space="preserve">本 月 公 庫 實 際 結 存     </t>
  </si>
  <si>
    <t>資料來源:根據各鄉鎮市公庫收支資料編製</t>
  </si>
  <si>
    <t>填表說明:本表編製三份,一份送縣政府財政局(處),一份送主計室,一份自存</t>
  </si>
  <si>
    <t>中華民國      年      月      日</t>
  </si>
  <si>
    <t>填  表                    審  核                    主辦業務人員                    機關長官</t>
  </si>
  <si>
    <t xml:space="preserve">                                                    主辦會計人員</t>
  </si>
  <si>
    <t>「資源回收成果統計」統計資料背景說明</t>
    <phoneticPr fontId="3" type="noConversion"/>
  </si>
  <si>
    <t>「一般垃圾及廚餘清理狀況」統計資料背景說明</t>
    <phoneticPr fontId="3" type="noConversion"/>
  </si>
  <si>
    <t>TTL51-34000-</t>
  </si>
  <si>
    <t>YM2</t>
  </si>
  <si>
    <t/>
  </si>
  <si>
    <t>DAT|226125440/0/1/0/2/$2/1/1|226125440/0/1/10/2/$2/1/1|226125440/0/1/1/2/$2/1|226125440/0/1/2/2/$2/1|226125440/0/1/3/2/$2/1|226125420/0/1/0/0/$2/1</t>
  </si>
  <si>
    <t>　稅課收入</t>
  </si>
  <si>
    <t>DAT|226125440/0/1/0/2/$2/114/1|226125440/0/1/10/2/$2/114/1|226125440/0/1/1/2/$2/114|226125440/0/1/2/2/$2/114|226125440/0/1/3/2/$2/114|226125420/0/1/0/0/$2/114</t>
  </si>
  <si>
    <t>　　房屋稅</t>
  </si>
  <si>
    <t>DAT|226125440/0/1/0/2/$2/115/1|226125440/0/1/10/2/$2/115/1|226125440/0/1/1/2/$2/115|226125440/0/1/2/2/$2/115|226125440/0/1/3/2/$2/115|226125420/0/1/0/0/$2/115</t>
  </si>
  <si>
    <t>　　契　稅</t>
  </si>
  <si>
    <t>DAT|226125440/0/1/0/2/$2/117/1|226125440/0/1/10/2/$2/117/1|226125440/0/1/1/2/$2/117|226125440/0/1/2/2/$2/117|226125440/0/1/3/2/$2/117|226125420/0/1/0/0/$2/117</t>
  </si>
  <si>
    <t>　　娛樂稅</t>
  </si>
  <si>
    <t>DAT|226125440/0/1/0/2/$2/102/1|226125440/0/1/10/2/$2/102/1|226125440/0/1/1/2/$2/102|226125440/0/1/2/2/$2/102|226125440/0/1/3/2/$2/102|226125420/0/1/0/0/$2/102</t>
  </si>
  <si>
    <t>　　遺產及贈與稅</t>
  </si>
  <si>
    <t>DAT|226125440/0/1/0/2/$2/113/1|226125440/0/1/10/2/$2/113/1|226125440/0/1/1/2/$2/113|226125440/0/1/2/2/$2/113|226125440/0/1/3/2/$2/113|226125420/0/1/0/0/$2/113</t>
  </si>
  <si>
    <t>　　土地稅</t>
  </si>
  <si>
    <t>DAT|226125440/0/1/0/2/$2/11303/1|226125440/0/1/10/2/$2/11303/1|226125440/0/1/1/2/$2/11303|226125440/0/1/2/2/$2/11303|226125440/0/1/3/2/$2/11303|226125420/0/1/0/0/$2/11303</t>
  </si>
  <si>
    <t>　　　田　賦</t>
  </si>
  <si>
    <t>DAT|226125440/0/1/0/2/$2/11301/1|226125440/0/1/10/2/$2/11301/1|226125440/0/1/1/2/$2/11301|226125440/0/1/2/2/$2/11301|226125440/0/1/3/2/$2/11301|226125420/0/1/0/0/$2/11301</t>
  </si>
  <si>
    <t>　　　地價稅</t>
  </si>
  <si>
    <t>DAT|226125440/0/1/0/2/$2/107/1|226125440/0/1/10/2/$2/107/1|226125440/0/1/1/2/$2/107|226125440/0/1/2/2/$2/107|226125440/0/1/3/2/$2/107|226125420/0/1/0/0/$2/107</t>
  </si>
  <si>
    <t>　　統籌分配稅</t>
  </si>
  <si>
    <t>DAT|226125440/0/1/0/2/$2/3/1|226125440/0/1/10/2/$2/3/1|226125440/0/1/1/2/$2/3|226125440/0/1/2/2/$2/3|226125440/0/1/3/2/$2/3|226125420/0/1/0/0/$2/3</t>
  </si>
  <si>
    <t>　工程受益費收入</t>
  </si>
  <si>
    <t>DAT|226125440/0/1/0/2/$2/4/1|226125440/0/1/10/2/$2/4/1|226125440/0/1/1/2/$2/4|226125440/0/1/2/2/$2/4|226125440/0/1/3/2/$2/4|226125420/0/1/0/0/$2/4</t>
  </si>
  <si>
    <t>　罰款及賠償收入</t>
  </si>
  <si>
    <t>DAT|226125440/0/1/0/2/$2/5/1|226125440/0/1/10/2/$2/5/1|226125440/0/1/1/2/$2/5|226125440/0/1/2/2/$2/5|226125440/0/1/3/2/$2/5|226125420/0/1/0/0/$2/5</t>
  </si>
  <si>
    <t>　規費收入</t>
  </si>
  <si>
    <t>DAT|226125440/0/1/0/2/$2/6/1|226125440/0/1/10/2/$2/6/1|226125440/0/1/1/2/$2/6|226125440/0/1/2/2/$2/6|226125440/0/1/3/2/$2/6|226125420/0/1/0/0/$2/6</t>
  </si>
  <si>
    <t>　信託管理收入</t>
  </si>
  <si>
    <t>DAT|226125440/0/1/0/2/$2/7/1|226125440/0/1/10/2/$2/7/1|226125440/0/1/1/2/$2/7|226125440/0/1/2/2/$2/7|226125440/0/1/3/2/$2/7|226125420/0/1/0/0/$2/7</t>
  </si>
  <si>
    <t>　財產收入</t>
  </si>
  <si>
    <t>DAT|226125440/0/1/0/2/$2/701/1|226125440/0/1/10/2/$2/701/1|226125440/0/1/1/2/$2/701|226125440/0/1/2/2/$2/701|226125440/0/1/3/2/$2/701|226125420/0/1/0/0/$2/701</t>
  </si>
  <si>
    <t>　　財產孳息</t>
  </si>
  <si>
    <t>DAT|226125440/0/1/0/2/$2/706/1|226125440/0/1/10/2/$2/706/1|226125440/0/1/1/2/$2/706|226125440/0/1/2/2/$2/706|226125440/0/1/3/2/$2/706|226125420/0/1/0/0/$2/706</t>
  </si>
  <si>
    <t>　　廢舊物資售價</t>
  </si>
  <si>
    <t>DAT|226125440/0/1/0/2/$2/8/1|226125440/0/1/10/2/$2/8/1|226125440/0/1/1/2/$2/8|226125440/0/1/2/2/$2/8|226125440/0/1/3/2/$2/8|226125420/0/1/0/0/$2/8</t>
  </si>
  <si>
    <t>　營業盈餘及事業收入</t>
  </si>
  <si>
    <t>DAT|226125440/0/1/0/2/$2/801/1|226125440/0/1/10/2/$2/801/1|226125440/0/1/1/2/$2/801|226125440/0/1/2/2/$2/801|226125440/0/1/3/2/$2/801|226125420/0/1/0/0/$2/801</t>
  </si>
  <si>
    <t>DAT|226125440/0/1/0/2/$2/802/1|226125440/0/1/10/2/$2/802/1|226125440/0/1/1/2/$2/802|226125440/0/1/2/2/$2/802|226125440/0/1/3/2/$2/802|226125420/0/1/0/0/$2/802</t>
  </si>
  <si>
    <t>DAT|226125440/0/1/0/2/$2/803/1|226125440/0/1/10/2/$2/803/1|226125440/0/1/1/2/$2/803|226125440/0/1/2/2/$2/803|226125440/0/1/3/2/$2/803|226125420/0/1/0/0/$2/803</t>
  </si>
  <si>
    <t>　　投資收益</t>
  </si>
  <si>
    <t>DAT|226125440/0/1/0/2/$2/9/1|226125440/0/1/10/2/$2/9/1|226125440/0/1/1/2/$2/9|226125440/0/1/2/2/$2/9|226125440/0/1/3/2/$2/9|226125420/0/1/0/0/$2/9</t>
  </si>
  <si>
    <t>　補助及協助收入</t>
  </si>
  <si>
    <t>DAT|226125440/0/1/0/2/$2/31/1|226125440/0/1/10/2/$2/31/1|226125440/0/1/1/2/$2/31|226125440/0/1/2/2/$2/31|226125440/0/1/3/2/$2/31|226125420/0/1/0/0/$2/31</t>
  </si>
  <si>
    <t>DAT|226125440/0/1/0/2/$2/10/1|226125440/0/1/10/2/$2/10/1|226125440/0/1/1/2/$2/10|226125440/0/1/2/2/$2/10|226125440/0/1/3/2/$2/10|226125420/0/1/0/0/$2/10</t>
  </si>
  <si>
    <t>　捐贈及贈與收入</t>
  </si>
  <si>
    <t>DAT|226125440/0/1/0/2/$2/11/1|226125440/0/1/10/2/$2/11/1|226125440/0/1/1/2/$2/11|226125440/0/1/2/2/$2/11|226125440/0/1/3/2/$2/11|226125420/0/1/0/0/$2/11</t>
  </si>
  <si>
    <t>　其他收入</t>
  </si>
  <si>
    <t>DAT|226125440/0/2/0/2/$2/999999/2|226125440/0/2/10/2/$2/999999/2|226125440/0/2/1/2/$2/999999/1|226125440/0/2/2/2/$2/999999/1|226125440/0/2/3/2/$2/999999/1|226125420/0/2/0/0/$2/999999/1</t>
  </si>
  <si>
    <t>DAT|226125440/0/2/0/2/$2/7/1|226125440/0/2/10/2/$2/7/1|226125440/0/2/1/2/$2/7|226125440/0/2/2/2/$2/7|226125440/0/2/3/2/$2/7|226125420/0/2/0/0/$2/7</t>
  </si>
  <si>
    <t>DAT|226125440/0/2/0/2/$2/702/1|226125440/0/2/10/2/$2/702/1|226125440/0/2/1/2/$2/702|226125440/0/2/2/2/$2/702|226125440/0/2/3/2/$2/702|226125420/0/2/0/0/$2/702</t>
  </si>
  <si>
    <t>　　財產售價</t>
  </si>
  <si>
    <t>DAT|226125440/0/2/0/2/$2/703/1|226125440/0/2/10/2/$2/703/1|226125440/0/2/1/2/$2/703|226125440/0/2/2/2/$2/703|226125440/0/2/3/2/$2/703|226125420/0/2/0/0/$2/703</t>
  </si>
  <si>
    <t>　　財產作價</t>
  </si>
  <si>
    <t>DAT|226125440/0/2/0/2/$2/704/1|226125440/0/2/10/2/$2/704/1|226125440/0/2/1/2/$2/704|226125440/0/2/2/2/$2/704|226125440/0/2/3/2/$2/704|226125420/0/2/0/0/$2/704</t>
  </si>
  <si>
    <t>DAT|226125440/0/3/0/2/$2/99/1|226125440/0/3/10/2/$2/99/1|226125440/0/3/4/2/$2/99|0/0/0/0/0/0/0|226125440/0/3/3/2/$2/99|0/0/0/0/0/0/0</t>
  </si>
  <si>
    <t xml:space="preserve"> 融資性庫款收入</t>
  </si>
  <si>
    <t xml:space="preserve"> 預算外庫款收入</t>
  </si>
  <si>
    <t>DAT|226125440/0/3/0/2/$2/25/1|226125440/0/3/10/2/$2/25/1|226125440/0/3/4/2/$2/25|0/0/0/0/0/0/0|226125440/0/3/3/2/$2/25|0/0/0/0/0/0/0</t>
  </si>
  <si>
    <t>DAT|226125440/0/3/0/2/$2/110901/1|226125440/0/3/10/2/$2/110901/1|226125440/0/3/4/2/$2/110901|0/0/0/0/0/0/0|226125440/0/3/3/2/$2/110901|0/0/0/0/0/0/0</t>
  </si>
  <si>
    <t>DAT|226125440/0/3/0/2/$2/2402/1|226125440/0/3/10/2/$2/2402/1|226125440/0/3/4/2/$2/2402|0/0/0/0/0/0/0|226125440/0/3/3/2/$2/2402|0/0/0/0/0/0/0</t>
  </si>
  <si>
    <t>DAT|226125440/0/3/0/2/$2/121/1|226125440/0/3/10/2/$2/121/1|226125440/0/3/4/2/$2/121|0/0/0/0/0/0/0|226125440/0/3/3/2/$2/121|0/0/0/0/0/0/0</t>
  </si>
  <si>
    <t>DAT|226125440/0/3/0/2/$2/123/1|226125440/0/3/10/2/$2/123/1|226125440/0/3/4/2/$2/123|0/0/0/0/0/0/0|226125440/0/3/3/2/$2/123|0/0/0/0/0/0/0</t>
  </si>
  <si>
    <t>DAT|226125440/0/0/0/2/$2/999999/2|226125440/0/0/10/2/$2/999999/2|0/0/0/0/0/0/0|0/0/0/0/0/0/0|226125440/0/0/3/2/$2/999999/1|0/0/0/0/0/0/0</t>
  </si>
  <si>
    <t>DAT|226125490/0/1/0/2/$2/0/2|226125490/0/1/10/2/$2/0/2|226125490/0/1/1/2/$2/0/1|226125490/0/1/2/2/$2/0/1|226125490/0/1/3/2/$2/0/1|226125470/0/1/0/0/$2/0/1</t>
  </si>
  <si>
    <t>DAT|226125490/0/1/0/2/$2/1/1|226125490/0/1/10/2/$2/1/1|226125490/0/1/1/2/$2/1|226125490/0/1/2/2/$2/1|226125490/0/1/3/2/$2/1|226125470/0/1/0/0/$2/1</t>
  </si>
  <si>
    <t>　一般政務支出</t>
  </si>
  <si>
    <t>DAT|226125490/0/1/0/2/$2/33/1|226125490/0/1/10/2/$2/33/1|226125490/0/1/1/2/$2/33|226125490/0/1/2/2/$2/33|226125490/0/1/3/2/$2/33|226125470/0/1/0/0/$2/33</t>
  </si>
  <si>
    <t>　　行政支出</t>
  </si>
  <si>
    <t>DAT|226125490/0/1/0/2/$2/38/1|226125490/0/1/10/2/$2/38/1|226125490/0/1/1/2/$2/38|226125490/0/1/2/2/$2/38|226125490/0/1/3/2/$2/38|226125470/0/1/0/0/$2/38</t>
  </si>
  <si>
    <t>　　民政支出</t>
  </si>
  <si>
    <t>DAT|226125490/0/1/0/2/$2/40/1|226125490/0/1/10/2/$2/40/1|226125490/0/1/1/2/$2/40|226125490/0/1/2/2/$2/40|226125490/0/1/3/2/$2/40|226125470/0/1/0/0/$2/40</t>
  </si>
  <si>
    <t>　　財務支出</t>
  </si>
  <si>
    <t>DAT|226125490/0/1/0/2/$2/3/1|226125490/0/1/10/2/$2/3/1|226125490/0/1/1/2/$2/3|226125490/0/1/2/2/$2/3|226125490/0/1/3/2/$2/3|226125470/0/1/0/0/$2/3</t>
  </si>
  <si>
    <t>　教育科學文化支出</t>
  </si>
  <si>
    <t>DAT|226125490/0/1/0/2/$2/51/1|226125490/0/1/10/2/$2/51/1|226125490/0/1/1/2/$2/51|226125490/0/1/2/2/$2/51|226125490/0/1/3/2/$2/51|226125470/0/1/0/0/$2/51</t>
  </si>
  <si>
    <t>　　教育支出</t>
  </si>
  <si>
    <t>DAT|226125490/0/1/0/2/$2/52/1|226125490/0/1/10/2/$2/52/1|226125490/0/1/1/2/$2/52|226125490/0/1/2/2/$2/52|226125490/0/1/3/2/$2/52|226125470/0/1/0/0/$2/52</t>
  </si>
  <si>
    <t>　　科學支出</t>
  </si>
  <si>
    <t>DAT|226125490/0/1/0/2/$2/53/1|226125490/0/1/10/2/$2/53/1|226125490/0/1/1/2/$2/53|226125490/0/1/2/2/$2/53|226125490/0/1/3/2/$2/53|226125470/0/1/0/0/$2/53</t>
  </si>
  <si>
    <t>　　文化支出</t>
  </si>
  <si>
    <t>DAT|226125490/0/1/0/2/$2/4/1|226125490/0/1/10/2/$2/4/1|226125490/0/1/1/2/$2/4|226125490/0/1/2/2/$2/4|226125490/0/1/3/2/$2/4|226125470/0/1/0/0/$2/4</t>
  </si>
  <si>
    <t>　經濟發展支出</t>
  </si>
  <si>
    <t>DAT|226125490/0/1/0/2/$2/58/1|226125490/0/1/10/2/$2/58/1|226125490/0/1/1/2/$2/58|226125490/0/1/2/2/$2/58|226125490/0/1/3/2/$2/58|226125470/0/1/0/0/$2/58</t>
  </si>
  <si>
    <t>　　農業支出</t>
  </si>
  <si>
    <t>DAT|226125490/0/1/0/2/$2/59/1|226125490/0/1/10/2/$2/59/1|226125490/0/1/1/2/$2/59|226125490/0/1/2/2/$2/59|226125490/0/1/3/2/$2/59|226125470/0/1/0/0/$2/59</t>
  </si>
  <si>
    <t>　　工業支出</t>
  </si>
  <si>
    <t>DAT|226125490/0/1/0/2/$2/60/1|226125490/0/1/10/2/$2/60/1|226125490/0/1/1/2/$2/60|226125490/0/1/2/2/$2/60|226125490/0/1/3/2/$2/60|226125470/0/1/0/0/$2/60</t>
  </si>
  <si>
    <t>　　交通支出</t>
  </si>
  <si>
    <t>DAT|226125490/0/1/0/2/$2/61/1|226125490/0/1/10/2/$2/61/1|226125490/0/1/1/2/$2/61|226125490/0/1/2/2/$2/61|226125490/0/1/3/2/$2/61|226125470/0/1/0/0/$2/61</t>
  </si>
  <si>
    <t>　　其他經濟服務支出</t>
  </si>
  <si>
    <t>DAT|226125490/0/1/0/2/$2/11/1|226125490/0/1/10/2/$2/11/1|226125490/0/1/1/2/$2/11|226125490/0/1/2/2/$2/11|226125490/0/1/3/2/$2/11|226125470/0/1/0/0/$2/11</t>
  </si>
  <si>
    <t>　社會福利支出</t>
  </si>
  <si>
    <t>DAT|226125490/0/1/0/2/$2/66/1|226125490/0/1/10/2/$2/66/1|226125490/0/1/1/2/$2/66|226125490/0/1/2/2/$2/66|226125490/0/1/3/2/$2/66|226125470/0/1/0/0/$2/66</t>
  </si>
  <si>
    <t>　　社會保險支出</t>
  </si>
  <si>
    <t>DAT|226125490/0/1/0/2/$2/67/1|226125490/0/1/10/2/$2/67/1|226125490/0/1/1/2/$2/67|226125490/0/1/2/2/$2/67|226125490/0/1/3/2/$2/67|226125470/0/1/0/0/$2/67</t>
  </si>
  <si>
    <t>　　社會救助支出</t>
  </si>
  <si>
    <t>DAT|226125490/0/1/0/2/$2/68/1|226125490/0/1/10/2/$2/68/1|226125490/0/1/1/2/$2/68|226125490/0/1/2/2/$2/68|226125490/0/1/3/2/$2/68|226125470/0/1/0/0/$2/68</t>
  </si>
  <si>
    <t>　　福利服務支出</t>
  </si>
  <si>
    <t>DAT|226125490/0/1/0/2/$2/69/1|226125490/0/1/10/2/$2/69/1|226125490/0/1/1/2/$2/69|226125490/0/1/2/2/$2/69|226125490/0/1/3/2/$2/69|226125470/0/1/0/0/$2/69</t>
  </si>
  <si>
    <t>　　國民就業支出</t>
  </si>
  <si>
    <t>DAT|226125490/0/1/0/2/$2/71/1|226125490/0/1/10/2/$2/71/1|226125490/0/1/1/2/$2/71|226125490/0/1/2/2/$2/71|226125490/0/1/3/2/$2/71|226125470/0/1/0/0/$2/71</t>
  </si>
  <si>
    <t>　　醫療保健支出</t>
  </si>
  <si>
    <t>DAT|226125490/0/1/0/2/$2/12/1|226125490/0/1/10/2/$2/12/1|226125490/0/1/1/2/$2/12|226125490/0/1/2/2/$2/12|226125490/0/1/3/2/$2/12|226125470/0/1/0/0/$2/12</t>
  </si>
  <si>
    <t>　社區發展及環境保護支出</t>
  </si>
  <si>
    <t>DAT|226125490/0/1/0/2/$2/73/1|226125490/0/1/10/2/$2/73/1|226125490/0/1/1/2/$2/73|226125490/0/1/2/2/$2/73|226125490/0/1/3/2/$2/73|226125470/0/1/0/0/$2/73</t>
  </si>
  <si>
    <t>　　社區發展支出</t>
  </si>
  <si>
    <t>DAT|226125490/0/1/0/2/$2/72/1|226125490/0/1/10/2/$2/72/1|226125490/0/1/1/2/$2/72|226125490/0/1/2/2/$2/72|226125490/0/1/3/2/$2/72|226125470/0/1/0/0/$2/72</t>
  </si>
  <si>
    <t>　　環境保護支出</t>
  </si>
  <si>
    <t>DAT|226125490/0/1/0/2/$2/13/1|226125490/0/1/10/2/$2/13/1|226125490/0/1/1/2/$2/13|226125490/0/1/2/2/$2/13|226125490/0/1/3/2/$2/13|226125470/0/1/0/0/$2/13</t>
  </si>
  <si>
    <t>　退休撫卹支出</t>
  </si>
  <si>
    <t>DAT|226125490/0/1/0/2/$2/75/1|226125490/0/1/10/2/$2/75/1|226125490/0/1/1/2/$2/75|226125490/0/1/2/2/$2/75|226125490/0/1/3/2/$2/75|226125470/0/1/0/0/$2/75</t>
  </si>
  <si>
    <t>　　退休撫卹給付支出</t>
  </si>
  <si>
    <t>DAT|226125490/0/1/0/2/$2/76/1|226125490/0/1/10/2/$2/76/1|226125490/0/1/1/2/$2/76|226125490/0/1/2/2/$2/76|226125490/0/1/3/2/$2/76|226125470/0/1/0/0/$2/76</t>
  </si>
  <si>
    <t>　　退休撫卹業務支出</t>
  </si>
  <si>
    <t>DAT|226125490/0/1/0/2/$2/6/1|226125490/0/1/10/2/$2/6/1|226125490/0/1/1/2/$2/6|226125490/0/1/2/2/$2/6|226125490/0/1/3/2/$2/6|226125470/0/1/0/0/$2/6</t>
  </si>
  <si>
    <t>　債務支出</t>
  </si>
  <si>
    <t>DAT|226125490/0/1/0/2/$2/79/1|226125490/0/1/10/2/$2/79/1|226125490/0/1/1/2/$2/79|226125490/0/1/2/2/$2/79|226125490/0/1/3/2/$2/79|226125470/0/1/0/0/$2/79</t>
  </si>
  <si>
    <t>　　債務付息支出</t>
  </si>
  <si>
    <t>DAT|226125490/0/1/0/2/$2/80/1|226125490/0/1/10/2/$2/80/1|226125490/0/1/1/2/$2/80|226125490/0/1/2/2/$2/80|226125490/0/1/3/2/$2/80|226125470/0/1/0/0/$2/80</t>
  </si>
  <si>
    <t>　　還本付息事務支出</t>
  </si>
  <si>
    <t>DAT|226125490/0/1/0/2/$2/8/1|226125490/0/1/10/2/$2/8/1|226125490/0/1/1/2/$2/8|226125490/0/1/2/2/$2/8|226125490/0/1/3/2/$2/8|226125470/0/1/0/0/$2/8</t>
  </si>
  <si>
    <t>DAT|226125490/0/1/0/2/$2/14/1|226125490/0/1/10/2/$2/14/1|226125490/0/1/1/2/$2/14|226125490/0/1/2/2/$2/14|226125490/0/1/3/2/$2/14|226125470/0/1/0/0/$2/14</t>
  </si>
  <si>
    <t>　　協助支出</t>
  </si>
  <si>
    <t>DAT|226125490/0/1/0/2/$2/9/1|226125490/0/1/10/2/$2/9/1|226125490/0/1/1/2/$2/9|226125490/0/1/2/2/$2/9|226125490/0/1/3/2/$2/9|226125470/0/1/0/0/$2/9</t>
  </si>
  <si>
    <t>　其他支出</t>
  </si>
  <si>
    <t>DAT|226125490/0/1/0/2/$2/90/1|226125490/0/1/10/2/$2/90/1|226125490/0/1/1/2/$2/90|226125490/0/1/2/2/$2/90|226125490/0/1/3/2/$2/90|226125470/0/1/0/0/$2/90</t>
  </si>
  <si>
    <t>　　第二預備金</t>
  </si>
  <si>
    <t>DAT|226125490/0/1/0/2/$2/89/1|226125490/0/1/10/2/$2/89/1|226125490/0/1/1/2/$2/89|226125490/0/1/2/2/$2/89|226125490/0/1/3/2/$2/89|226125470/0/1/0/0/$2/89</t>
  </si>
  <si>
    <t>　　其他支出</t>
  </si>
  <si>
    <t>DAT|226125490/0/2/0/2/$2/0/2|226125490/0/2/10/2/$2/0/2|226125490/0/2/1/2/$2/0/1|226125490/0/2/2/2/$2/0/1|226125490/0/2/3/2/$2/0/1|226125470/0/2/0/0/$2/0/1</t>
  </si>
  <si>
    <t>DAT|226125490/0/2/0/2/$2/1/1|226125490/0/2/10/2/$2/1/1|226125490/0/2/1/2/$2/1|226125490/0/2/2/2/$2/1|226125490/0/2/3/2/$2/1|226125470/0/2/0/0/$2/1</t>
  </si>
  <si>
    <t>DAT|226125490/0/2/0/2/$2/33/1|226125490/0/2/10/2/$2/33/1|226125490/0/2/1/2/$2/33|226125490/0/2/2/2/$2/33|226125490/0/2/3/2/$2/33|226125470/0/2/0/0/$2/33</t>
  </si>
  <si>
    <t>DAT|226125490/0/2/0/2/$2/38/1|226125490/0/2/10/2/$2/38/1|226125490/0/2/1/2/$2/38|226125490/0/2/2/2/$2/38|226125490/0/2/3/2/$2/38|226125470/0/2/0/0/$2/38</t>
  </si>
  <si>
    <t>DAT|226125490/0/2/0/2/$2/40/1|226125490/0/2/10/2/$2/40/1|226125490/0/2/1/2/$2/40|226125490/0/2/2/2/$2/40|226125490/0/2/3/2/$2/40|226125470/0/2/0/0/$2/40</t>
  </si>
  <si>
    <t>DAT|226125490/0/2/0/2/$2/3/1|226125490/0/2/10/2/$2/3/1|226125490/0/2/1/2/$2/3|226125490/0/2/2/2/$2/3|226125490/0/2/3/2/$2/3|226125470/0/2/0/0/$2/3</t>
  </si>
  <si>
    <t>DAT|226125490/0/2/0/2/$2/51/1|226125490/0/2/10/2/$2/51/1|226125490/0/2/1/2/$2/51|226125490/0/2/2/2/$2/51|226125490/0/2/3/2/$2/51|226125470/0/2/0/0/$2/51</t>
  </si>
  <si>
    <t>DAT|226125490/0/2/0/2/$2/52/1|226125490/0/2/10/2/$2/52/1|226125490/0/2/1/2/$2/52|226125490/0/2/2/2/$2/52|226125490/0/2/3/2/$2/52|226125470/0/2/0/0/$2/52</t>
  </si>
  <si>
    <t>DAT|226125490/0/2/0/2/$2/53/1|226125490/0/2/10/2/$2/53/1|226125490/0/2/1/2/$2/53|226125490/0/2/2/2/$2/53|226125490/0/2/3/2/$2/53|226125470/0/2/0/0/$2/53</t>
  </si>
  <si>
    <t>DAT|226125490/0/2/0/2/$2/4/1|226125490/0/2/10/2/$2/4/1|226125490/0/2/1/2/$2/4|226125490/0/2/2/2/$2/4|226125490/0/2/3/2/$2/4|226125470/0/2/0/0/$2/4</t>
  </si>
  <si>
    <t>DAT|226125490/0/2/0/2/$2/58/1|226125490/0/2/10/2/$2/58/1|226125490/0/2/1/2/$2/58|226125490/0/2/2/2/$2/58|226125490/0/2/3/2/$2/58|226125470/0/2/0/0/$2/58</t>
  </si>
  <si>
    <t>DAT|226125490/0/2/0/2/$2/59/1|226125490/0/2/10/2/$2/59/1|226125490/0/2/1/2/$2/59|226125490/0/2/2/2/$2/59|226125490/0/2/3/2/$2/59|226125470/0/2/0/0/$2/59</t>
  </si>
  <si>
    <t>DAT|226125490/0/2/0/2/$2/60/1|226125490/0/2/10/2/$2/60/1|226125490/0/2/1/2/$2/60|226125490/0/2/2/2/$2/60|226125490/0/2/3/2/$2/60|226125470/0/2/0/0/$2/60</t>
  </si>
  <si>
    <t>DAT|226125490/0/2/0/2/$2/61/1|226125490/0/2/10/2/$2/61/1|226125490/0/2/1/2/$2/61|226125490/0/2/2/2/$2/61|226125490/0/2/3/2/$2/61|226125470/0/2/0/0/$2/61</t>
  </si>
  <si>
    <t>DAT|226125490/0/2/0/2/$2/11/1|226125490/0/2/10/2/$2/11/1|226125490/0/2/1/2/$2/11|226125490/0/2/2/2/$2/11|226125490/0/2/3/2/$2/11|226125470/0/2/0/0/$2/11</t>
  </si>
  <si>
    <t>DAT|226125490/0/2/0/2/$2/66/1|226125490/0/2/10/2/$2/66/1|226125490/0/2/1/2/$2/66|226125490/0/2/2/2/$2/66|226125490/0/2/3/2/$2/66|226125470/0/2/0/0/$2/66</t>
  </si>
  <si>
    <t>DAT|226125490/0/2/0/2/$2/67/1|226125490/0/2/10/2/$2/67/1|226125490/0/2/1/2/$2/67|226125490/0/2/2/2/$2/67|226125490/0/2/3/2/$2/67|226125470/0/2/0/0/$2/67</t>
  </si>
  <si>
    <t>DAT|226125490/0/2/0/2/$2/68/1|226125490/0/2/10/2/$2/68/1|226125490/0/2/1/2/$2/68|226125490/0/2/2/2/$2/68|226125490/0/2/3/2/$2/68|226125470/0/2/0/0/$2/68</t>
  </si>
  <si>
    <t>DAT|226125490/0/2/0/2/$2/69/1|226125490/0/2/10/2/$2/69/1|226125490/0/2/1/2/$2/69|226125490/0/2/2/2/$2/69|226125490/0/2/3/2/$2/69|226125470/0/2/0/0/$2/69</t>
  </si>
  <si>
    <t>DAT|226125490/0/2/0/2/$2/71/1|226125490/0/2/10/2/$2/71/1|226125490/0/2/1/2/$2/71|226125490/0/2/2/2/$2/71|226125490/0/2/3/2/$2/71|226125470/0/2/0/0/$2/71</t>
  </si>
  <si>
    <t>DAT|226125490/0/2/0/2/$2/12/1|226125490/0/2/10/2/$2/12/1|226125490/0/2/1/2/$2/12|226125490/0/2/2/2/$2/12|226125490/0/2/3/2/$2/12|226125470/0/2/0/0/$2/12</t>
  </si>
  <si>
    <t>DAT|226125490/0/2/0/2/$2/73/1|226125490/0/2/10/2/$2/73/1|226125490/0/2/1/2/$2/73|226125490/0/2/2/2/$2/73|226125490/0/2/3/2/$2/73|226125470/0/2/0/0/$2/73</t>
  </si>
  <si>
    <t>DAT|226125490/0/2/0/2/$2/72/1|226125490/0/2/10/2/$2/72/1|226125490/0/2/1/2/$2/72|226125490/0/2/2/2/$2/72|226125490/0/2/3/2/$2/72|226125470/0/2/0/0/$2/72</t>
  </si>
  <si>
    <t>DAT|226125490/0/2/0/2/$2/9/1|226125490/0/2/10/2/$2/9/1|226125490/0/2/1/2/$2/9|226125490/0/2/2/2/$2/9|226125490/0/2/3/2/$2/9|226125470/0/2/0/0/$2/9</t>
  </si>
  <si>
    <t>DAT|226125490/0/2/0/2/$2/90/1|226125490/0/2/10/2/$2/90/1|226125490/0/2/1/2/$2/90|226125490/0/2/2/2/$2/90|226125490/0/2/3/2/$2/90|226125470/0/2/0/0/$2/90</t>
  </si>
  <si>
    <t>DAT|226125490/0/2/0/2/$2/89/1|226125490/0/2/10/2/$2/89/1|226125490/0/2/1/2/$2/89|226125490/0/2/2/2/$2/89|226125490/0/2/3/2/$2/89|226125470/0/2/0/0/$2/89</t>
  </si>
  <si>
    <t>DAT|226125490/0/3/0/2/$2/78/1|226125490/0/3/10/2/$2/78/1|226125490/0/3/4/2/$2/78|0/0/0/0/0/0/0|226125490/0/3/3/2/$2/78|0/0/0/0/0/0/0</t>
  </si>
  <si>
    <t>DAT|226125490/0/3/0/2/$2/93/1|226125490/0/3/10/2/$2/93/1|226125490/0/3/4/2/$2/93|0/0/0/0/0/0/0|226125490/0/3/3/2/$2/93|0/0/0/0/0/0/0</t>
  </si>
  <si>
    <t>DAT|226125490/0/3/0/2/$2/101/1|226125490/0/3/10/2/$2/101/1|226125490/0/3/4/2/$2/101|0/0/0/0/0/0/0|226125490/0/3/3/2/$2/101|0/0/0/0/0/0/0</t>
  </si>
  <si>
    <t>DAT|226125490/0/3/0/2/$2/103/1|226125490/0/3/10/2/$2/103/1|226125490/0/3/4/2/$2/103|0/0/0/0/0/0/0|226125490/0/3/3/2/$2/103|0/0/0/0/0/0/0</t>
  </si>
  <si>
    <t>DAT|226125490/0/3/0/2/$2/95/1|226125490/0/3/10/2/$2/95/1|226125490/0/3/4/2/$2/95|0/0/0/0/0/0/0|226125490/0/3/3/2/$2/95|0/0/0/0/0/0/0</t>
  </si>
  <si>
    <t>DAT|226125490/0/3/0/2/$2/105/1|226125490/0/3/10/2/$2/105/1|226125490/0/3/4/2/$2/105|0/0/0/0/0/0/0|226125490/0/3/3/2/$2/105|0/0/0/0/0/0/0</t>
  </si>
  <si>
    <t>DAT|226125490/0/3/0/2/$2/89/1|226125490/0/3/10/2/$2/89/1|226125490/0/3/4/2/$2/89|0/0/0/0/0/0/0|226125490/0/3/3/2/$2/89|0/0/0/0/0/0/0</t>
  </si>
  <si>
    <t>DAT|226125490/0/0/0/2/$2/0/2|226125490/0/0/10/2/$2/0/2|0/0/0/0/0/0/0|0/0/0/0/0/0/0|226125490/0/0/3/2/$2/0/1|0/0/0/0/0/0/0</t>
  </si>
  <si>
    <t>DAT|226125510/0/0/0/0/$2/0/1|226125510/0/0/10/0/$2/0/1|226125510/0/0/1/0/$2/0|0/0/0/0/0/0/0|226125510/0/0/3/0/$2/0|0/0/0/0/0/0/0</t>
  </si>
  <si>
    <t>DAT|226125440/0/3/0/2/$2/100/1|226125440/0/3/10/2/$2/100/1|226125440/0/3/4/2/$2/100|0/0/0/0/0/0/0|0/0/0/0/0/0/0|0/0/0/0/0/0/0</t>
  </si>
  <si>
    <t>未兌付支票累計</t>
  </si>
  <si>
    <r>
      <t>|5201-</t>
    </r>
    <r>
      <rPr>
        <b/>
        <sz val="11"/>
        <color indexed="44"/>
        <rFont val="細明體"/>
        <family val="3"/>
        <charset val="136"/>
      </rPr>
      <t>宜蘭縣宜蘭市</t>
    </r>
    <r>
      <rPr>
        <b/>
        <sz val="11"/>
        <color indexed="44"/>
        <rFont val="Times New Roman"/>
        <family val="1"/>
      </rPr>
      <t xml:space="preserve"> 5202-</t>
    </r>
    <r>
      <rPr>
        <b/>
        <sz val="11"/>
        <color indexed="44"/>
        <rFont val="細明體"/>
        <family val="3"/>
        <charset val="136"/>
      </rPr>
      <t>宜蘭縣羅東鎮</t>
    </r>
    <r>
      <rPr>
        <b/>
        <sz val="11"/>
        <color indexed="44"/>
        <rFont val="Times New Roman"/>
        <family val="1"/>
      </rPr>
      <t xml:space="preserve"> 5203-</t>
    </r>
    <r>
      <rPr>
        <b/>
        <sz val="11"/>
        <color indexed="44"/>
        <rFont val="細明體"/>
        <family val="3"/>
        <charset val="136"/>
      </rPr>
      <t>宜蘭縣蘇澳鎮</t>
    </r>
    <r>
      <rPr>
        <b/>
        <sz val="11"/>
        <color indexed="44"/>
        <rFont val="Times New Roman"/>
        <family val="1"/>
      </rPr>
      <t xml:space="preserve"> 5204-</t>
    </r>
    <r>
      <rPr>
        <b/>
        <sz val="11"/>
        <color indexed="44"/>
        <rFont val="細明體"/>
        <family val="3"/>
        <charset val="136"/>
      </rPr>
      <t>宜蘭縣頭城鎮</t>
    </r>
    <r>
      <rPr>
        <b/>
        <sz val="11"/>
        <color indexed="44"/>
        <rFont val="Times New Roman"/>
        <family val="1"/>
      </rPr>
      <t xml:space="preserve"> 5205-</t>
    </r>
    <r>
      <rPr>
        <b/>
        <sz val="11"/>
        <color indexed="44"/>
        <rFont val="細明體"/>
        <family val="3"/>
        <charset val="136"/>
      </rPr>
      <t>宜蘭縣礁溪鄉</t>
    </r>
    <r>
      <rPr>
        <b/>
        <sz val="11"/>
        <color indexed="44"/>
        <rFont val="Times New Roman"/>
        <family val="1"/>
      </rPr>
      <t xml:space="preserve"> 5206-</t>
    </r>
    <r>
      <rPr>
        <b/>
        <sz val="11"/>
        <color indexed="44"/>
        <rFont val="細明體"/>
        <family val="3"/>
        <charset val="136"/>
      </rPr>
      <t>宜蘭縣壯圍鄉</t>
    </r>
    <r>
      <rPr>
        <b/>
        <sz val="11"/>
        <color indexed="44"/>
        <rFont val="Times New Roman"/>
        <family val="1"/>
      </rPr>
      <t xml:space="preserve"> 5207-</t>
    </r>
    <r>
      <rPr>
        <b/>
        <sz val="11"/>
        <color indexed="44"/>
        <rFont val="細明體"/>
        <family val="3"/>
        <charset val="136"/>
      </rPr>
      <t>宜蘭縣員山鄉</t>
    </r>
    <r>
      <rPr>
        <b/>
        <sz val="11"/>
        <color indexed="44"/>
        <rFont val="Times New Roman"/>
        <family val="1"/>
      </rPr>
      <t xml:space="preserve"> 5208-</t>
    </r>
    <r>
      <rPr>
        <b/>
        <sz val="11"/>
        <color indexed="44"/>
        <rFont val="細明體"/>
        <family val="3"/>
        <charset val="136"/>
      </rPr>
      <t>宜蘭縣冬山鄉</t>
    </r>
    <r>
      <rPr>
        <b/>
        <sz val="11"/>
        <color indexed="44"/>
        <rFont val="Times New Roman"/>
        <family val="1"/>
      </rPr>
      <t xml:space="preserve"> 5209-</t>
    </r>
    <r>
      <rPr>
        <b/>
        <sz val="11"/>
        <color indexed="44"/>
        <rFont val="細明體"/>
        <family val="3"/>
        <charset val="136"/>
      </rPr>
      <t>宜蘭縣五結鄉</t>
    </r>
    <r>
      <rPr>
        <b/>
        <sz val="11"/>
        <color indexed="44"/>
        <rFont val="Times New Roman"/>
        <family val="1"/>
      </rPr>
      <t xml:space="preserve"> 5210-</t>
    </r>
    <r>
      <rPr>
        <b/>
        <sz val="11"/>
        <color indexed="44"/>
        <rFont val="細明體"/>
        <family val="3"/>
        <charset val="136"/>
      </rPr>
      <t>宜蘭縣三星鄉</t>
    </r>
    <r>
      <rPr>
        <b/>
        <sz val="11"/>
        <color indexed="44"/>
        <rFont val="Times New Roman"/>
        <family val="1"/>
      </rPr>
      <t xml:space="preserve"> 5211-</t>
    </r>
    <r>
      <rPr>
        <b/>
        <sz val="11"/>
        <color indexed="44"/>
        <rFont val="細明體"/>
        <family val="3"/>
        <charset val="136"/>
      </rPr>
      <t>宜蘭縣大同鄉</t>
    </r>
    <r>
      <rPr>
        <b/>
        <sz val="11"/>
        <color indexed="44"/>
        <rFont val="Times New Roman"/>
        <family val="1"/>
      </rPr>
      <t xml:space="preserve"> 5212-</t>
    </r>
    <r>
      <rPr>
        <b/>
        <sz val="11"/>
        <color indexed="44"/>
        <rFont val="細明體"/>
        <family val="3"/>
        <charset val="136"/>
      </rPr>
      <t>宜蘭縣南澳鄉</t>
    </r>
    <r>
      <rPr>
        <b/>
        <sz val="11"/>
        <color indexed="44"/>
        <rFont val="Times New Roman"/>
        <family val="1"/>
      </rPr>
      <t xml:space="preserve"> 5401-</t>
    </r>
    <r>
      <rPr>
        <b/>
        <sz val="11"/>
        <color indexed="44"/>
        <rFont val="細明體"/>
        <family val="3"/>
        <charset val="136"/>
      </rPr>
      <t>新竹縣竹北市</t>
    </r>
    <r>
      <rPr>
        <b/>
        <sz val="11"/>
        <color indexed="44"/>
        <rFont val="Times New Roman"/>
        <family val="1"/>
      </rPr>
      <t xml:space="preserve"> 5402-</t>
    </r>
    <r>
      <rPr>
        <b/>
        <sz val="11"/>
        <color indexed="44"/>
        <rFont val="細明體"/>
        <family val="3"/>
        <charset val="136"/>
      </rPr>
      <t>新竹縣關西鎮</t>
    </r>
    <r>
      <rPr>
        <b/>
        <sz val="11"/>
        <color indexed="44"/>
        <rFont val="Times New Roman"/>
        <family val="1"/>
      </rPr>
      <t xml:space="preserve"> 5403-</t>
    </r>
    <r>
      <rPr>
        <b/>
        <sz val="11"/>
        <color indexed="44"/>
        <rFont val="細明體"/>
        <family val="3"/>
        <charset val="136"/>
      </rPr>
      <t>新竹縣新埔鎮</t>
    </r>
    <r>
      <rPr>
        <b/>
        <sz val="11"/>
        <color indexed="44"/>
        <rFont val="Times New Roman"/>
        <family val="1"/>
      </rPr>
      <t xml:space="preserve"> 5404-</t>
    </r>
    <r>
      <rPr>
        <b/>
        <sz val="11"/>
        <color indexed="44"/>
        <rFont val="細明體"/>
        <family val="3"/>
        <charset val="136"/>
      </rPr>
      <t>新竹縣竹東鎮</t>
    </r>
    <r>
      <rPr>
        <b/>
        <sz val="11"/>
        <color indexed="44"/>
        <rFont val="Times New Roman"/>
        <family val="1"/>
      </rPr>
      <t xml:space="preserve"> 5405-</t>
    </r>
    <r>
      <rPr>
        <b/>
        <sz val="11"/>
        <color indexed="44"/>
        <rFont val="細明體"/>
        <family val="3"/>
        <charset val="136"/>
      </rPr>
      <t>新竹縣湖口鄉</t>
    </r>
    <r>
      <rPr>
        <b/>
        <sz val="11"/>
        <color indexed="44"/>
        <rFont val="Times New Roman"/>
        <family val="1"/>
      </rPr>
      <t xml:space="preserve"> 5406-</t>
    </r>
    <r>
      <rPr>
        <b/>
        <sz val="11"/>
        <color indexed="44"/>
        <rFont val="細明體"/>
        <family val="3"/>
        <charset val="136"/>
      </rPr>
      <t>新竹縣橫山鄉</t>
    </r>
    <r>
      <rPr>
        <b/>
        <sz val="11"/>
        <color indexed="44"/>
        <rFont val="Times New Roman"/>
        <family val="1"/>
      </rPr>
      <t xml:space="preserve"> 5407-</t>
    </r>
    <r>
      <rPr>
        <b/>
        <sz val="11"/>
        <color indexed="44"/>
        <rFont val="細明體"/>
        <family val="3"/>
        <charset val="136"/>
      </rPr>
      <t>新竹縣新豐鄉</t>
    </r>
    <r>
      <rPr>
        <b/>
        <sz val="11"/>
        <color indexed="44"/>
        <rFont val="Times New Roman"/>
        <family val="1"/>
      </rPr>
      <t xml:space="preserve"> 5408-</t>
    </r>
    <r>
      <rPr>
        <b/>
        <sz val="11"/>
        <color indexed="44"/>
        <rFont val="細明體"/>
        <family val="3"/>
        <charset val="136"/>
      </rPr>
      <t>新竹縣芎林鄉</t>
    </r>
    <r>
      <rPr>
        <b/>
        <sz val="11"/>
        <color indexed="44"/>
        <rFont val="Times New Roman"/>
        <family val="1"/>
      </rPr>
      <t xml:space="preserve"> 5409-</t>
    </r>
    <r>
      <rPr>
        <b/>
        <sz val="11"/>
        <color indexed="44"/>
        <rFont val="細明體"/>
        <family val="3"/>
        <charset val="136"/>
      </rPr>
      <t>新竹縣寶山鄉</t>
    </r>
    <r>
      <rPr>
        <b/>
        <sz val="11"/>
        <color indexed="44"/>
        <rFont val="Times New Roman"/>
        <family val="1"/>
      </rPr>
      <t xml:space="preserve"> 5410-</t>
    </r>
    <r>
      <rPr>
        <b/>
        <sz val="11"/>
        <color indexed="44"/>
        <rFont val="細明體"/>
        <family val="3"/>
        <charset val="136"/>
      </rPr>
      <t>新竹縣北埔鄉</t>
    </r>
    <r>
      <rPr>
        <b/>
        <sz val="11"/>
        <color indexed="44"/>
        <rFont val="Times New Roman"/>
        <family val="1"/>
      </rPr>
      <t xml:space="preserve"> 5411-</t>
    </r>
    <r>
      <rPr>
        <b/>
        <sz val="11"/>
        <color indexed="44"/>
        <rFont val="細明體"/>
        <family val="3"/>
        <charset val="136"/>
      </rPr>
      <t>新竹縣峨眉鄉</t>
    </r>
    <r>
      <rPr>
        <b/>
        <sz val="11"/>
        <color indexed="44"/>
        <rFont val="Times New Roman"/>
        <family val="1"/>
      </rPr>
      <t xml:space="preserve"> 5412-</t>
    </r>
    <r>
      <rPr>
        <b/>
        <sz val="11"/>
        <color indexed="44"/>
        <rFont val="細明體"/>
        <family val="3"/>
        <charset val="136"/>
      </rPr>
      <t>新竹縣尖石鄉</t>
    </r>
    <r>
      <rPr>
        <b/>
        <sz val="11"/>
        <color indexed="44"/>
        <rFont val="Times New Roman"/>
        <family val="1"/>
      </rPr>
      <t xml:space="preserve"> 5413-</t>
    </r>
    <r>
      <rPr>
        <b/>
        <sz val="11"/>
        <color indexed="44"/>
        <rFont val="細明體"/>
        <family val="3"/>
        <charset val="136"/>
      </rPr>
      <t>新竹縣五峰鄉</t>
    </r>
    <r>
      <rPr>
        <b/>
        <sz val="11"/>
        <color indexed="44"/>
        <rFont val="Times New Roman"/>
        <family val="1"/>
      </rPr>
      <t xml:space="preserve"> 5501-</t>
    </r>
    <r>
      <rPr>
        <b/>
        <sz val="11"/>
        <color indexed="44"/>
        <rFont val="細明體"/>
        <family val="3"/>
        <charset val="136"/>
      </rPr>
      <t>苗栗縣苗栗市</t>
    </r>
    <r>
      <rPr>
        <b/>
        <sz val="11"/>
        <color indexed="44"/>
        <rFont val="Times New Roman"/>
        <family val="1"/>
      </rPr>
      <t xml:space="preserve"> 5502-</t>
    </r>
    <r>
      <rPr>
        <b/>
        <sz val="11"/>
        <color indexed="44"/>
        <rFont val="細明體"/>
        <family val="3"/>
        <charset val="136"/>
      </rPr>
      <t>苗栗縣苑裡鎮</t>
    </r>
    <r>
      <rPr>
        <b/>
        <sz val="11"/>
        <color indexed="44"/>
        <rFont val="Times New Roman"/>
        <family val="1"/>
      </rPr>
      <t xml:space="preserve"> 5503-</t>
    </r>
    <r>
      <rPr>
        <b/>
        <sz val="11"/>
        <color indexed="44"/>
        <rFont val="細明體"/>
        <family val="3"/>
        <charset val="136"/>
      </rPr>
      <t>苗栗縣通霄鎮</t>
    </r>
    <r>
      <rPr>
        <b/>
        <sz val="11"/>
        <color indexed="44"/>
        <rFont val="Times New Roman"/>
        <family val="1"/>
      </rPr>
      <t xml:space="preserve"> 5504-</t>
    </r>
    <r>
      <rPr>
        <b/>
        <sz val="11"/>
        <color indexed="44"/>
        <rFont val="細明體"/>
        <family val="3"/>
        <charset val="136"/>
      </rPr>
      <t>苗栗縣竹南鎮</t>
    </r>
    <r>
      <rPr>
        <b/>
        <sz val="11"/>
        <color indexed="44"/>
        <rFont val="Times New Roman"/>
        <family val="1"/>
      </rPr>
      <t xml:space="preserve"> 5505-</t>
    </r>
    <r>
      <rPr>
        <b/>
        <sz val="11"/>
        <color indexed="44"/>
        <rFont val="細明體"/>
        <family val="3"/>
        <charset val="136"/>
      </rPr>
      <t>苗栗縣頭份鎮</t>
    </r>
    <r>
      <rPr>
        <b/>
        <sz val="11"/>
        <color indexed="44"/>
        <rFont val="Times New Roman"/>
        <family val="1"/>
      </rPr>
      <t xml:space="preserve"> 5506-</t>
    </r>
    <r>
      <rPr>
        <b/>
        <sz val="11"/>
        <color indexed="44"/>
        <rFont val="細明體"/>
        <family val="3"/>
        <charset val="136"/>
      </rPr>
      <t>苗栗縣後龍鎮</t>
    </r>
    <r>
      <rPr>
        <b/>
        <sz val="11"/>
        <color indexed="44"/>
        <rFont val="Times New Roman"/>
        <family val="1"/>
      </rPr>
      <t xml:space="preserve"> 5507-</t>
    </r>
    <r>
      <rPr>
        <b/>
        <sz val="11"/>
        <color indexed="44"/>
        <rFont val="細明體"/>
        <family val="3"/>
        <charset val="136"/>
      </rPr>
      <t>苗栗縣卓蘭鎮</t>
    </r>
    <r>
      <rPr>
        <b/>
        <sz val="11"/>
        <color indexed="44"/>
        <rFont val="Times New Roman"/>
        <family val="1"/>
      </rPr>
      <t xml:space="preserve"> 5508-</t>
    </r>
    <r>
      <rPr>
        <b/>
        <sz val="11"/>
        <color indexed="44"/>
        <rFont val="細明體"/>
        <family val="3"/>
        <charset val="136"/>
      </rPr>
      <t>苗栗縣大湖鄉</t>
    </r>
    <r>
      <rPr>
        <b/>
        <sz val="11"/>
        <color indexed="44"/>
        <rFont val="Times New Roman"/>
        <family val="1"/>
      </rPr>
      <t xml:space="preserve"> 5509-</t>
    </r>
    <r>
      <rPr>
        <b/>
        <sz val="11"/>
        <color indexed="44"/>
        <rFont val="細明體"/>
        <family val="3"/>
        <charset val="136"/>
      </rPr>
      <t>苗栗縣公館鄉</t>
    </r>
    <r>
      <rPr>
        <b/>
        <sz val="11"/>
        <color indexed="44"/>
        <rFont val="Times New Roman"/>
        <family val="1"/>
      </rPr>
      <t xml:space="preserve"> 5510-</t>
    </r>
    <r>
      <rPr>
        <b/>
        <sz val="11"/>
        <color indexed="44"/>
        <rFont val="細明體"/>
        <family val="3"/>
        <charset val="136"/>
      </rPr>
      <t>苗栗縣銅鑼鄉</t>
    </r>
    <r>
      <rPr>
        <b/>
        <sz val="11"/>
        <color indexed="44"/>
        <rFont val="Times New Roman"/>
        <family val="1"/>
      </rPr>
      <t xml:space="preserve"> 5511-</t>
    </r>
    <r>
      <rPr>
        <b/>
        <sz val="11"/>
        <color indexed="44"/>
        <rFont val="細明體"/>
        <family val="3"/>
        <charset val="136"/>
      </rPr>
      <t>苗栗縣南庄鄉</t>
    </r>
    <r>
      <rPr>
        <b/>
        <sz val="11"/>
        <color indexed="44"/>
        <rFont val="Times New Roman"/>
        <family val="1"/>
      </rPr>
      <t xml:space="preserve"> 5512-</t>
    </r>
    <r>
      <rPr>
        <b/>
        <sz val="11"/>
        <color indexed="44"/>
        <rFont val="細明體"/>
        <family val="3"/>
        <charset val="136"/>
      </rPr>
      <t>苗栗縣頭屋鄉</t>
    </r>
    <r>
      <rPr>
        <b/>
        <sz val="11"/>
        <color indexed="44"/>
        <rFont val="Times New Roman"/>
        <family val="1"/>
      </rPr>
      <t xml:space="preserve"> 5513-</t>
    </r>
    <r>
      <rPr>
        <b/>
        <sz val="11"/>
        <color indexed="44"/>
        <rFont val="細明體"/>
        <family val="3"/>
        <charset val="136"/>
      </rPr>
      <t>苗栗縣三義鄉</t>
    </r>
    <r>
      <rPr>
        <b/>
        <sz val="11"/>
        <color indexed="44"/>
        <rFont val="Times New Roman"/>
        <family val="1"/>
      </rPr>
      <t xml:space="preserve"> 5514-</t>
    </r>
    <r>
      <rPr>
        <b/>
        <sz val="11"/>
        <color indexed="44"/>
        <rFont val="細明體"/>
        <family val="3"/>
        <charset val="136"/>
      </rPr>
      <t>苗栗縣西湖鄉</t>
    </r>
    <r>
      <rPr>
        <b/>
        <sz val="11"/>
        <color indexed="44"/>
        <rFont val="Times New Roman"/>
        <family val="1"/>
      </rPr>
      <t xml:space="preserve"> 5515-</t>
    </r>
    <r>
      <rPr>
        <b/>
        <sz val="11"/>
        <color indexed="44"/>
        <rFont val="細明體"/>
        <family val="3"/>
        <charset val="136"/>
      </rPr>
      <t>苗栗縣造橋鄉</t>
    </r>
    <r>
      <rPr>
        <b/>
        <sz val="11"/>
        <color indexed="44"/>
        <rFont val="Times New Roman"/>
        <family val="1"/>
      </rPr>
      <t xml:space="preserve"> 5516-</t>
    </r>
    <r>
      <rPr>
        <b/>
        <sz val="11"/>
        <color indexed="44"/>
        <rFont val="細明體"/>
        <family val="3"/>
        <charset val="136"/>
      </rPr>
      <t>苗栗縣三灣鄉</t>
    </r>
    <r>
      <rPr>
        <b/>
        <sz val="11"/>
        <color indexed="44"/>
        <rFont val="Times New Roman"/>
        <family val="1"/>
      </rPr>
      <t xml:space="preserve"> 5517-</t>
    </r>
    <r>
      <rPr>
        <b/>
        <sz val="11"/>
        <color indexed="44"/>
        <rFont val="細明體"/>
        <family val="3"/>
        <charset val="136"/>
      </rPr>
      <t>苗栗縣獅潭鄉</t>
    </r>
    <r>
      <rPr>
        <b/>
        <sz val="11"/>
        <color indexed="44"/>
        <rFont val="Times New Roman"/>
        <family val="1"/>
      </rPr>
      <t xml:space="preserve"> 5518-</t>
    </r>
    <r>
      <rPr>
        <b/>
        <sz val="11"/>
        <color indexed="44"/>
        <rFont val="細明體"/>
        <family val="3"/>
        <charset val="136"/>
      </rPr>
      <t>苗栗縣泰安鄉</t>
    </r>
    <r>
      <rPr>
        <b/>
        <sz val="11"/>
        <color indexed="44"/>
        <rFont val="Times New Roman"/>
        <family val="1"/>
      </rPr>
      <t xml:space="preserve"> 5701-</t>
    </r>
    <r>
      <rPr>
        <b/>
        <sz val="11"/>
        <color indexed="44"/>
        <rFont val="細明體"/>
        <family val="3"/>
        <charset val="136"/>
      </rPr>
      <t>彰化縣彰化市</t>
    </r>
    <r>
      <rPr>
        <b/>
        <sz val="11"/>
        <color indexed="44"/>
        <rFont val="Times New Roman"/>
        <family val="1"/>
      </rPr>
      <t xml:space="preserve"> 5702-</t>
    </r>
    <r>
      <rPr>
        <b/>
        <sz val="11"/>
        <color indexed="44"/>
        <rFont val="細明體"/>
        <family val="3"/>
        <charset val="136"/>
      </rPr>
      <t>彰化縣鹿港鎮</t>
    </r>
    <r>
      <rPr>
        <b/>
        <sz val="11"/>
        <color indexed="44"/>
        <rFont val="Times New Roman"/>
        <family val="1"/>
      </rPr>
      <t xml:space="preserve"> 5703-</t>
    </r>
    <r>
      <rPr>
        <b/>
        <sz val="11"/>
        <color indexed="44"/>
        <rFont val="細明體"/>
        <family val="3"/>
        <charset val="136"/>
      </rPr>
      <t>彰化縣和美鎮</t>
    </r>
    <r>
      <rPr>
        <b/>
        <sz val="11"/>
        <color indexed="44"/>
        <rFont val="Times New Roman"/>
        <family val="1"/>
      </rPr>
      <t xml:space="preserve"> 5704-</t>
    </r>
    <r>
      <rPr>
        <b/>
        <sz val="11"/>
        <color indexed="44"/>
        <rFont val="細明體"/>
        <family val="3"/>
        <charset val="136"/>
      </rPr>
      <t>彰化縣北斗鎮</t>
    </r>
    <r>
      <rPr>
        <b/>
        <sz val="11"/>
        <color indexed="44"/>
        <rFont val="Times New Roman"/>
        <family val="1"/>
      </rPr>
      <t xml:space="preserve"> 5705-</t>
    </r>
    <r>
      <rPr>
        <b/>
        <sz val="11"/>
        <color indexed="44"/>
        <rFont val="細明體"/>
        <family val="3"/>
        <charset val="136"/>
      </rPr>
      <t>彰化縣員林市</t>
    </r>
    <r>
      <rPr>
        <b/>
        <sz val="11"/>
        <color indexed="44"/>
        <rFont val="Times New Roman"/>
        <family val="1"/>
      </rPr>
      <t xml:space="preserve"> 5706-</t>
    </r>
    <r>
      <rPr>
        <b/>
        <sz val="11"/>
        <color indexed="44"/>
        <rFont val="細明體"/>
        <family val="3"/>
        <charset val="136"/>
      </rPr>
      <t>彰化縣溪湖鎮</t>
    </r>
    <r>
      <rPr>
        <b/>
        <sz val="11"/>
        <color indexed="44"/>
        <rFont val="Times New Roman"/>
        <family val="1"/>
      </rPr>
      <t xml:space="preserve"> 5707-</t>
    </r>
    <r>
      <rPr>
        <b/>
        <sz val="11"/>
        <color indexed="44"/>
        <rFont val="細明體"/>
        <family val="3"/>
        <charset val="136"/>
      </rPr>
      <t>彰化縣田中鎮</t>
    </r>
    <r>
      <rPr>
        <b/>
        <sz val="11"/>
        <color indexed="44"/>
        <rFont val="Times New Roman"/>
        <family val="1"/>
      </rPr>
      <t xml:space="preserve"> 5708-</t>
    </r>
    <r>
      <rPr>
        <b/>
        <sz val="11"/>
        <color indexed="44"/>
        <rFont val="細明體"/>
        <family val="3"/>
        <charset val="136"/>
      </rPr>
      <t>彰化縣二林鎮</t>
    </r>
    <r>
      <rPr>
        <b/>
        <sz val="11"/>
        <color indexed="44"/>
        <rFont val="Times New Roman"/>
        <family val="1"/>
      </rPr>
      <t xml:space="preserve"> 5709-</t>
    </r>
    <r>
      <rPr>
        <b/>
        <sz val="11"/>
        <color indexed="44"/>
        <rFont val="細明體"/>
        <family val="3"/>
        <charset val="136"/>
      </rPr>
      <t>彰化縣線西鄉</t>
    </r>
    <r>
      <rPr>
        <b/>
        <sz val="11"/>
        <color indexed="44"/>
        <rFont val="Times New Roman"/>
        <family val="1"/>
      </rPr>
      <t xml:space="preserve"> 5710-</t>
    </r>
    <r>
      <rPr>
        <b/>
        <sz val="11"/>
        <color indexed="44"/>
        <rFont val="細明體"/>
        <family val="3"/>
        <charset val="136"/>
      </rPr>
      <t>彰化縣伸港鄉</t>
    </r>
    <r>
      <rPr>
        <b/>
        <sz val="11"/>
        <color indexed="44"/>
        <rFont val="Times New Roman"/>
        <family val="1"/>
      </rPr>
      <t xml:space="preserve"> 5711-</t>
    </r>
    <r>
      <rPr>
        <b/>
        <sz val="11"/>
        <color indexed="44"/>
        <rFont val="細明體"/>
        <family val="3"/>
        <charset val="136"/>
      </rPr>
      <t>彰化縣福興鄉</t>
    </r>
    <r>
      <rPr>
        <b/>
        <sz val="11"/>
        <color indexed="44"/>
        <rFont val="Times New Roman"/>
        <family val="1"/>
      </rPr>
      <t xml:space="preserve"> 5712-</t>
    </r>
    <r>
      <rPr>
        <b/>
        <sz val="11"/>
        <color indexed="44"/>
        <rFont val="細明體"/>
        <family val="3"/>
        <charset val="136"/>
      </rPr>
      <t>彰化縣秀水鄉</t>
    </r>
    <r>
      <rPr>
        <b/>
        <sz val="11"/>
        <color indexed="44"/>
        <rFont val="Times New Roman"/>
        <family val="1"/>
      </rPr>
      <t xml:space="preserve"> 5713-</t>
    </r>
    <r>
      <rPr>
        <b/>
        <sz val="11"/>
        <color indexed="44"/>
        <rFont val="細明體"/>
        <family val="3"/>
        <charset val="136"/>
      </rPr>
      <t>彰化縣花壇鄉</t>
    </r>
    <r>
      <rPr>
        <b/>
        <sz val="11"/>
        <color indexed="44"/>
        <rFont val="Times New Roman"/>
        <family val="1"/>
      </rPr>
      <t xml:space="preserve"> 5714-</t>
    </r>
    <r>
      <rPr>
        <b/>
        <sz val="11"/>
        <color indexed="44"/>
        <rFont val="細明體"/>
        <family val="3"/>
        <charset val="136"/>
      </rPr>
      <t>彰化縣芬園鄉</t>
    </r>
    <r>
      <rPr>
        <b/>
        <sz val="11"/>
        <color indexed="44"/>
        <rFont val="Times New Roman"/>
        <family val="1"/>
      </rPr>
      <t xml:space="preserve"> 5715-</t>
    </r>
    <r>
      <rPr>
        <b/>
        <sz val="11"/>
        <color indexed="44"/>
        <rFont val="細明體"/>
        <family val="3"/>
        <charset val="136"/>
      </rPr>
      <t>彰化縣大村鄉</t>
    </r>
    <r>
      <rPr>
        <b/>
        <sz val="11"/>
        <color indexed="44"/>
        <rFont val="Times New Roman"/>
        <family val="1"/>
      </rPr>
      <t xml:space="preserve"> 5716-</t>
    </r>
    <r>
      <rPr>
        <b/>
        <sz val="11"/>
        <color indexed="44"/>
        <rFont val="細明體"/>
        <family val="3"/>
        <charset val="136"/>
      </rPr>
      <t>彰化縣埔鹽鄉</t>
    </r>
    <r>
      <rPr>
        <b/>
        <sz val="11"/>
        <color indexed="44"/>
        <rFont val="Times New Roman"/>
        <family val="1"/>
      </rPr>
      <t xml:space="preserve"> 5717-</t>
    </r>
    <r>
      <rPr>
        <b/>
        <sz val="11"/>
        <color indexed="44"/>
        <rFont val="細明體"/>
        <family val="3"/>
        <charset val="136"/>
      </rPr>
      <t>彰化縣埔心鄉</t>
    </r>
    <r>
      <rPr>
        <b/>
        <sz val="11"/>
        <color indexed="44"/>
        <rFont val="Times New Roman"/>
        <family val="1"/>
      </rPr>
      <t xml:space="preserve"> 5718-</t>
    </r>
    <r>
      <rPr>
        <b/>
        <sz val="11"/>
        <color indexed="44"/>
        <rFont val="細明體"/>
        <family val="3"/>
        <charset val="136"/>
      </rPr>
      <t>彰化縣永靖鄉</t>
    </r>
    <r>
      <rPr>
        <b/>
        <sz val="11"/>
        <color indexed="44"/>
        <rFont val="Times New Roman"/>
        <family val="1"/>
      </rPr>
      <t xml:space="preserve"> 5719-</t>
    </r>
    <r>
      <rPr>
        <b/>
        <sz val="11"/>
        <color indexed="44"/>
        <rFont val="細明體"/>
        <family val="3"/>
        <charset val="136"/>
      </rPr>
      <t>彰化縣社頭鄉</t>
    </r>
    <r>
      <rPr>
        <b/>
        <sz val="11"/>
        <color indexed="44"/>
        <rFont val="Times New Roman"/>
        <family val="1"/>
      </rPr>
      <t xml:space="preserve"> 5720-</t>
    </r>
    <r>
      <rPr>
        <b/>
        <sz val="11"/>
        <color indexed="44"/>
        <rFont val="細明體"/>
        <family val="3"/>
        <charset val="136"/>
      </rPr>
      <t>彰化縣二水鄉</t>
    </r>
    <r>
      <rPr>
        <b/>
        <sz val="11"/>
        <color indexed="44"/>
        <rFont val="Times New Roman"/>
        <family val="1"/>
      </rPr>
      <t xml:space="preserve"> 5721-</t>
    </r>
    <r>
      <rPr>
        <b/>
        <sz val="11"/>
        <color indexed="44"/>
        <rFont val="細明體"/>
        <family val="3"/>
        <charset val="136"/>
      </rPr>
      <t>彰化縣田尾鄉</t>
    </r>
    <r>
      <rPr>
        <b/>
        <sz val="11"/>
        <color indexed="44"/>
        <rFont val="Times New Roman"/>
        <family val="1"/>
      </rPr>
      <t xml:space="preserve"> 5722-</t>
    </r>
    <r>
      <rPr>
        <b/>
        <sz val="11"/>
        <color indexed="44"/>
        <rFont val="細明體"/>
        <family val="3"/>
        <charset val="136"/>
      </rPr>
      <t>彰化縣埤頭鄉</t>
    </r>
    <r>
      <rPr>
        <b/>
        <sz val="11"/>
        <color indexed="44"/>
        <rFont val="Times New Roman"/>
        <family val="1"/>
      </rPr>
      <t xml:space="preserve"> 5723-</t>
    </r>
    <r>
      <rPr>
        <b/>
        <sz val="11"/>
        <color indexed="44"/>
        <rFont val="細明體"/>
        <family val="3"/>
        <charset val="136"/>
      </rPr>
      <t>彰化縣芳苑鄉</t>
    </r>
    <r>
      <rPr>
        <b/>
        <sz val="11"/>
        <color indexed="44"/>
        <rFont val="Times New Roman"/>
        <family val="1"/>
      </rPr>
      <t xml:space="preserve"> 5724-</t>
    </r>
    <r>
      <rPr>
        <b/>
        <sz val="11"/>
        <color indexed="44"/>
        <rFont val="細明體"/>
        <family val="3"/>
        <charset val="136"/>
      </rPr>
      <t>彰化縣大城鄉</t>
    </r>
    <r>
      <rPr>
        <b/>
        <sz val="11"/>
        <color indexed="44"/>
        <rFont val="Times New Roman"/>
        <family val="1"/>
      </rPr>
      <t xml:space="preserve"> 5725-</t>
    </r>
    <r>
      <rPr>
        <b/>
        <sz val="11"/>
        <color indexed="44"/>
        <rFont val="細明體"/>
        <family val="3"/>
        <charset val="136"/>
      </rPr>
      <t>彰化縣竹塘鄉</t>
    </r>
    <r>
      <rPr>
        <b/>
        <sz val="11"/>
        <color indexed="44"/>
        <rFont val="Times New Roman"/>
        <family val="1"/>
      </rPr>
      <t xml:space="preserve"> 5726-</t>
    </r>
    <r>
      <rPr>
        <b/>
        <sz val="11"/>
        <color indexed="44"/>
        <rFont val="細明體"/>
        <family val="3"/>
        <charset val="136"/>
      </rPr>
      <t>彰化縣溪州鄉</t>
    </r>
    <r>
      <rPr>
        <b/>
        <sz val="11"/>
        <color indexed="44"/>
        <rFont val="Times New Roman"/>
        <family val="1"/>
      </rPr>
      <t xml:space="preserve"> 5801-</t>
    </r>
    <r>
      <rPr>
        <b/>
        <sz val="11"/>
        <color indexed="44"/>
        <rFont val="細明體"/>
        <family val="3"/>
        <charset val="136"/>
      </rPr>
      <t>南投縣南投市</t>
    </r>
    <r>
      <rPr>
        <b/>
        <sz val="11"/>
        <color indexed="44"/>
        <rFont val="Times New Roman"/>
        <family val="1"/>
      </rPr>
      <t xml:space="preserve"> 5802-</t>
    </r>
    <r>
      <rPr>
        <b/>
        <sz val="11"/>
        <color indexed="44"/>
        <rFont val="細明體"/>
        <family val="3"/>
        <charset val="136"/>
      </rPr>
      <t>南投縣埔里鎮</t>
    </r>
    <r>
      <rPr>
        <b/>
        <sz val="11"/>
        <color indexed="44"/>
        <rFont val="Times New Roman"/>
        <family val="1"/>
      </rPr>
      <t xml:space="preserve"> 5803-</t>
    </r>
    <r>
      <rPr>
        <b/>
        <sz val="11"/>
        <color indexed="44"/>
        <rFont val="細明體"/>
        <family val="3"/>
        <charset val="136"/>
      </rPr>
      <t>南投縣草屯鎮</t>
    </r>
    <r>
      <rPr>
        <b/>
        <sz val="11"/>
        <color indexed="44"/>
        <rFont val="Times New Roman"/>
        <family val="1"/>
      </rPr>
      <t xml:space="preserve"> 5804-</t>
    </r>
    <r>
      <rPr>
        <b/>
        <sz val="11"/>
        <color indexed="44"/>
        <rFont val="細明體"/>
        <family val="3"/>
        <charset val="136"/>
      </rPr>
      <t>南投縣竹山鎮</t>
    </r>
    <r>
      <rPr>
        <b/>
        <sz val="11"/>
        <color indexed="44"/>
        <rFont val="Times New Roman"/>
        <family val="1"/>
      </rPr>
      <t xml:space="preserve"> 5805-</t>
    </r>
    <r>
      <rPr>
        <b/>
        <sz val="11"/>
        <color indexed="44"/>
        <rFont val="細明體"/>
        <family val="3"/>
        <charset val="136"/>
      </rPr>
      <t>南投縣集集鎮</t>
    </r>
    <r>
      <rPr>
        <b/>
        <sz val="11"/>
        <color indexed="44"/>
        <rFont val="Times New Roman"/>
        <family val="1"/>
      </rPr>
      <t xml:space="preserve"> 5806-</t>
    </r>
    <r>
      <rPr>
        <b/>
        <sz val="11"/>
        <color indexed="44"/>
        <rFont val="細明體"/>
        <family val="3"/>
        <charset val="136"/>
      </rPr>
      <t>南投縣名間鄉</t>
    </r>
    <r>
      <rPr>
        <b/>
        <sz val="11"/>
        <color indexed="44"/>
        <rFont val="Times New Roman"/>
        <family val="1"/>
      </rPr>
      <t xml:space="preserve"> 5807-</t>
    </r>
    <r>
      <rPr>
        <b/>
        <sz val="11"/>
        <color indexed="44"/>
        <rFont val="細明體"/>
        <family val="3"/>
        <charset val="136"/>
      </rPr>
      <t>南投縣鹿谷鄉</t>
    </r>
    <r>
      <rPr>
        <b/>
        <sz val="11"/>
        <color indexed="44"/>
        <rFont val="Times New Roman"/>
        <family val="1"/>
      </rPr>
      <t xml:space="preserve"> 5808-</t>
    </r>
    <r>
      <rPr>
        <b/>
        <sz val="11"/>
        <color indexed="44"/>
        <rFont val="細明體"/>
        <family val="3"/>
        <charset val="136"/>
      </rPr>
      <t>南投縣中寮鄉</t>
    </r>
    <r>
      <rPr>
        <b/>
        <sz val="11"/>
        <color indexed="44"/>
        <rFont val="Times New Roman"/>
        <family val="1"/>
      </rPr>
      <t xml:space="preserve"> 5809-</t>
    </r>
    <r>
      <rPr>
        <b/>
        <sz val="11"/>
        <color indexed="44"/>
        <rFont val="細明體"/>
        <family val="3"/>
        <charset val="136"/>
      </rPr>
      <t>南投縣魚池鄉</t>
    </r>
    <r>
      <rPr>
        <b/>
        <sz val="11"/>
        <color indexed="44"/>
        <rFont val="Times New Roman"/>
        <family val="1"/>
      </rPr>
      <t xml:space="preserve"> 5810-</t>
    </r>
    <r>
      <rPr>
        <b/>
        <sz val="11"/>
        <color indexed="44"/>
        <rFont val="細明體"/>
        <family val="3"/>
        <charset val="136"/>
      </rPr>
      <t>南投縣國姓鄉</t>
    </r>
    <r>
      <rPr>
        <b/>
        <sz val="11"/>
        <color indexed="44"/>
        <rFont val="Times New Roman"/>
        <family val="1"/>
      </rPr>
      <t xml:space="preserve"> 5811-</t>
    </r>
    <r>
      <rPr>
        <b/>
        <sz val="11"/>
        <color indexed="44"/>
        <rFont val="細明體"/>
        <family val="3"/>
        <charset val="136"/>
      </rPr>
      <t>南投縣水里鄉</t>
    </r>
    <r>
      <rPr>
        <b/>
        <sz val="11"/>
        <color indexed="44"/>
        <rFont val="Times New Roman"/>
        <family val="1"/>
      </rPr>
      <t xml:space="preserve"> 5812-</t>
    </r>
    <r>
      <rPr>
        <b/>
        <sz val="11"/>
        <color indexed="44"/>
        <rFont val="細明體"/>
        <family val="3"/>
        <charset val="136"/>
      </rPr>
      <t>南投縣信義鄉</t>
    </r>
    <r>
      <rPr>
        <b/>
        <sz val="11"/>
        <color indexed="44"/>
        <rFont val="Times New Roman"/>
        <family val="1"/>
      </rPr>
      <t xml:space="preserve"> 5813-</t>
    </r>
    <r>
      <rPr>
        <b/>
        <sz val="11"/>
        <color indexed="44"/>
        <rFont val="細明體"/>
        <family val="3"/>
        <charset val="136"/>
      </rPr>
      <t>南投縣仁愛鄉</t>
    </r>
    <r>
      <rPr>
        <b/>
        <sz val="11"/>
        <color indexed="44"/>
        <rFont val="Times New Roman"/>
        <family val="1"/>
      </rPr>
      <t xml:space="preserve"> 5901-</t>
    </r>
    <r>
      <rPr>
        <b/>
        <sz val="11"/>
        <color indexed="44"/>
        <rFont val="細明體"/>
        <family val="3"/>
        <charset val="136"/>
      </rPr>
      <t>雲林縣斗六市</t>
    </r>
    <r>
      <rPr>
        <b/>
        <sz val="11"/>
        <color indexed="44"/>
        <rFont val="Times New Roman"/>
        <family val="1"/>
      </rPr>
      <t xml:space="preserve"> 5902-</t>
    </r>
    <r>
      <rPr>
        <b/>
        <sz val="11"/>
        <color indexed="44"/>
        <rFont val="細明體"/>
        <family val="3"/>
        <charset val="136"/>
      </rPr>
      <t>雲林縣斗南鎮</t>
    </r>
    <r>
      <rPr>
        <b/>
        <sz val="11"/>
        <color indexed="44"/>
        <rFont val="Times New Roman"/>
        <family val="1"/>
      </rPr>
      <t xml:space="preserve"> 5903-</t>
    </r>
    <r>
      <rPr>
        <b/>
        <sz val="11"/>
        <color indexed="44"/>
        <rFont val="細明體"/>
        <family val="3"/>
        <charset val="136"/>
      </rPr>
      <t>雲林縣虎尾鎮</t>
    </r>
    <r>
      <rPr>
        <b/>
        <sz val="11"/>
        <color indexed="44"/>
        <rFont val="Times New Roman"/>
        <family val="1"/>
      </rPr>
      <t xml:space="preserve"> 5904-</t>
    </r>
    <r>
      <rPr>
        <b/>
        <sz val="11"/>
        <color indexed="44"/>
        <rFont val="細明體"/>
        <family val="3"/>
        <charset val="136"/>
      </rPr>
      <t>雲林縣西螺鎮</t>
    </r>
    <r>
      <rPr>
        <b/>
        <sz val="11"/>
        <color indexed="44"/>
        <rFont val="Times New Roman"/>
        <family val="1"/>
      </rPr>
      <t xml:space="preserve"> 5905-</t>
    </r>
    <r>
      <rPr>
        <b/>
        <sz val="11"/>
        <color indexed="44"/>
        <rFont val="細明體"/>
        <family val="3"/>
        <charset val="136"/>
      </rPr>
      <t>雲林縣土庫鎮</t>
    </r>
    <r>
      <rPr>
        <b/>
        <sz val="11"/>
        <color indexed="44"/>
        <rFont val="Times New Roman"/>
        <family val="1"/>
      </rPr>
      <t xml:space="preserve"> 5906-</t>
    </r>
    <r>
      <rPr>
        <b/>
        <sz val="11"/>
        <color indexed="44"/>
        <rFont val="細明體"/>
        <family val="3"/>
        <charset val="136"/>
      </rPr>
      <t>雲林縣北港鎮</t>
    </r>
    <r>
      <rPr>
        <b/>
        <sz val="11"/>
        <color indexed="44"/>
        <rFont val="Times New Roman"/>
        <family val="1"/>
      </rPr>
      <t xml:space="preserve"> 5907-</t>
    </r>
    <r>
      <rPr>
        <b/>
        <sz val="11"/>
        <color indexed="44"/>
        <rFont val="細明體"/>
        <family val="3"/>
        <charset val="136"/>
      </rPr>
      <t>雲林縣古坑鄉</t>
    </r>
    <r>
      <rPr>
        <b/>
        <sz val="11"/>
        <color indexed="44"/>
        <rFont val="Times New Roman"/>
        <family val="1"/>
      </rPr>
      <t xml:space="preserve"> 5908-</t>
    </r>
    <r>
      <rPr>
        <b/>
        <sz val="11"/>
        <color indexed="44"/>
        <rFont val="細明體"/>
        <family val="3"/>
        <charset val="136"/>
      </rPr>
      <t>雲林縣大埤鄉</t>
    </r>
    <r>
      <rPr>
        <b/>
        <sz val="11"/>
        <color indexed="44"/>
        <rFont val="Times New Roman"/>
        <family val="1"/>
      </rPr>
      <t xml:space="preserve"> 5909-</t>
    </r>
    <r>
      <rPr>
        <b/>
        <sz val="11"/>
        <color indexed="44"/>
        <rFont val="細明體"/>
        <family val="3"/>
        <charset val="136"/>
      </rPr>
      <t>雲林縣莿桐鄉</t>
    </r>
    <r>
      <rPr>
        <b/>
        <sz val="11"/>
        <color indexed="44"/>
        <rFont val="Times New Roman"/>
        <family val="1"/>
      </rPr>
      <t xml:space="preserve"> 5910-</t>
    </r>
    <r>
      <rPr>
        <b/>
        <sz val="11"/>
        <color indexed="44"/>
        <rFont val="細明體"/>
        <family val="3"/>
        <charset val="136"/>
      </rPr>
      <t>雲林縣林內鄉</t>
    </r>
    <r>
      <rPr>
        <b/>
        <sz val="11"/>
        <color indexed="44"/>
        <rFont val="Times New Roman"/>
        <family val="1"/>
      </rPr>
      <t xml:space="preserve"> 5911-</t>
    </r>
    <r>
      <rPr>
        <b/>
        <sz val="11"/>
        <color indexed="44"/>
        <rFont val="細明體"/>
        <family val="3"/>
        <charset val="136"/>
      </rPr>
      <t>雲林縣二崙鄉</t>
    </r>
    <r>
      <rPr>
        <b/>
        <sz val="11"/>
        <color indexed="44"/>
        <rFont val="Times New Roman"/>
        <family val="1"/>
      </rPr>
      <t xml:space="preserve"> 5912-</t>
    </r>
    <r>
      <rPr>
        <b/>
        <sz val="11"/>
        <color indexed="44"/>
        <rFont val="細明體"/>
        <family val="3"/>
        <charset val="136"/>
      </rPr>
      <t>雲林縣崙背鄉</t>
    </r>
    <r>
      <rPr>
        <b/>
        <sz val="11"/>
        <color indexed="44"/>
        <rFont val="Times New Roman"/>
        <family val="1"/>
      </rPr>
      <t xml:space="preserve"> 5913-</t>
    </r>
    <r>
      <rPr>
        <b/>
        <sz val="11"/>
        <color indexed="44"/>
        <rFont val="細明體"/>
        <family val="3"/>
        <charset val="136"/>
      </rPr>
      <t>雲林縣麥寮鄉</t>
    </r>
    <r>
      <rPr>
        <b/>
        <sz val="11"/>
        <color indexed="44"/>
        <rFont val="Times New Roman"/>
        <family val="1"/>
      </rPr>
      <t xml:space="preserve"> 5914-</t>
    </r>
    <r>
      <rPr>
        <b/>
        <sz val="11"/>
        <color indexed="44"/>
        <rFont val="細明體"/>
        <family val="3"/>
        <charset val="136"/>
      </rPr>
      <t>雲林縣東勢鄉</t>
    </r>
    <r>
      <rPr>
        <b/>
        <sz val="11"/>
        <color indexed="44"/>
        <rFont val="Times New Roman"/>
        <family val="1"/>
      </rPr>
      <t xml:space="preserve"> 5915-</t>
    </r>
    <r>
      <rPr>
        <b/>
        <sz val="11"/>
        <color indexed="44"/>
        <rFont val="細明體"/>
        <family val="3"/>
        <charset val="136"/>
      </rPr>
      <t>雲林縣褒忠鄉</t>
    </r>
    <r>
      <rPr>
        <b/>
        <sz val="11"/>
        <color indexed="44"/>
        <rFont val="Times New Roman"/>
        <family val="1"/>
      </rPr>
      <t xml:space="preserve"> 5916-</t>
    </r>
    <r>
      <rPr>
        <b/>
        <sz val="11"/>
        <color indexed="44"/>
        <rFont val="細明體"/>
        <family val="3"/>
        <charset val="136"/>
      </rPr>
      <t>雲林縣臺西鄉</t>
    </r>
    <r>
      <rPr>
        <b/>
        <sz val="11"/>
        <color indexed="44"/>
        <rFont val="Times New Roman"/>
        <family val="1"/>
      </rPr>
      <t xml:space="preserve"> 5917-</t>
    </r>
    <r>
      <rPr>
        <b/>
        <sz val="11"/>
        <color indexed="44"/>
        <rFont val="細明體"/>
        <family val="3"/>
        <charset val="136"/>
      </rPr>
      <t>雲林縣元長鄉</t>
    </r>
    <r>
      <rPr>
        <b/>
        <sz val="11"/>
        <color indexed="44"/>
        <rFont val="Times New Roman"/>
        <family val="1"/>
      </rPr>
      <t xml:space="preserve"> 5918-</t>
    </r>
    <r>
      <rPr>
        <b/>
        <sz val="11"/>
        <color indexed="44"/>
        <rFont val="細明體"/>
        <family val="3"/>
        <charset val="136"/>
      </rPr>
      <t>雲林縣四湖鄉</t>
    </r>
    <r>
      <rPr>
        <b/>
        <sz val="11"/>
        <color indexed="44"/>
        <rFont val="Times New Roman"/>
        <family val="1"/>
      </rPr>
      <t xml:space="preserve"> 5919-</t>
    </r>
    <r>
      <rPr>
        <b/>
        <sz val="11"/>
        <color indexed="44"/>
        <rFont val="細明體"/>
        <family val="3"/>
        <charset val="136"/>
      </rPr>
      <t>雲林縣口湖鄉</t>
    </r>
    <r>
      <rPr>
        <b/>
        <sz val="11"/>
        <color indexed="44"/>
        <rFont val="Times New Roman"/>
        <family val="1"/>
      </rPr>
      <t xml:space="preserve"> 5920-</t>
    </r>
    <r>
      <rPr>
        <b/>
        <sz val="11"/>
        <color indexed="44"/>
        <rFont val="細明體"/>
        <family val="3"/>
        <charset val="136"/>
      </rPr>
      <t>雲林縣水林鄉</t>
    </r>
    <r>
      <rPr>
        <b/>
        <sz val="11"/>
        <color indexed="44"/>
        <rFont val="Times New Roman"/>
        <family val="1"/>
      </rPr>
      <t xml:space="preserve"> 6001-</t>
    </r>
    <r>
      <rPr>
        <b/>
        <sz val="11"/>
        <color indexed="44"/>
        <rFont val="細明體"/>
        <family val="3"/>
        <charset val="136"/>
      </rPr>
      <t>嘉義縣太保市</t>
    </r>
    <r>
      <rPr>
        <b/>
        <sz val="11"/>
        <color indexed="44"/>
        <rFont val="Times New Roman"/>
        <family val="1"/>
      </rPr>
      <t xml:space="preserve"> 6002-</t>
    </r>
    <r>
      <rPr>
        <b/>
        <sz val="11"/>
        <color indexed="44"/>
        <rFont val="細明體"/>
        <family val="3"/>
        <charset val="136"/>
      </rPr>
      <t>嘉義縣朴子市</t>
    </r>
    <r>
      <rPr>
        <b/>
        <sz val="11"/>
        <color indexed="44"/>
        <rFont val="Times New Roman"/>
        <family val="1"/>
      </rPr>
      <t xml:space="preserve"> 6003-</t>
    </r>
    <r>
      <rPr>
        <b/>
        <sz val="11"/>
        <color indexed="44"/>
        <rFont val="細明體"/>
        <family val="3"/>
        <charset val="136"/>
      </rPr>
      <t>嘉義縣布袋鎮</t>
    </r>
    <r>
      <rPr>
        <b/>
        <sz val="11"/>
        <color indexed="44"/>
        <rFont val="Times New Roman"/>
        <family val="1"/>
      </rPr>
      <t xml:space="preserve"> 6004-</t>
    </r>
    <r>
      <rPr>
        <b/>
        <sz val="11"/>
        <color indexed="44"/>
        <rFont val="細明體"/>
        <family val="3"/>
        <charset val="136"/>
      </rPr>
      <t>嘉義縣大林鎮</t>
    </r>
    <r>
      <rPr>
        <b/>
        <sz val="11"/>
        <color indexed="44"/>
        <rFont val="Times New Roman"/>
        <family val="1"/>
      </rPr>
      <t xml:space="preserve"> 6005-</t>
    </r>
    <r>
      <rPr>
        <b/>
        <sz val="11"/>
        <color indexed="44"/>
        <rFont val="細明體"/>
        <family val="3"/>
        <charset val="136"/>
      </rPr>
      <t>嘉義縣民雄鄉</t>
    </r>
    <r>
      <rPr>
        <b/>
        <sz val="11"/>
        <color indexed="44"/>
        <rFont val="Times New Roman"/>
        <family val="1"/>
      </rPr>
      <t xml:space="preserve"> 6006-</t>
    </r>
    <r>
      <rPr>
        <b/>
        <sz val="11"/>
        <color indexed="44"/>
        <rFont val="細明體"/>
        <family val="3"/>
        <charset val="136"/>
      </rPr>
      <t>嘉義縣溪口鄉</t>
    </r>
    <r>
      <rPr>
        <b/>
        <sz val="11"/>
        <color indexed="44"/>
        <rFont val="Times New Roman"/>
        <family val="1"/>
      </rPr>
      <t xml:space="preserve"> 6007-</t>
    </r>
    <r>
      <rPr>
        <b/>
        <sz val="11"/>
        <color indexed="44"/>
        <rFont val="細明體"/>
        <family val="3"/>
        <charset val="136"/>
      </rPr>
      <t>嘉義縣新港鄉</t>
    </r>
    <r>
      <rPr>
        <b/>
        <sz val="11"/>
        <color indexed="44"/>
        <rFont val="Times New Roman"/>
        <family val="1"/>
      </rPr>
      <t xml:space="preserve"> 6008-</t>
    </r>
    <r>
      <rPr>
        <b/>
        <sz val="11"/>
        <color indexed="44"/>
        <rFont val="細明體"/>
        <family val="3"/>
        <charset val="136"/>
      </rPr>
      <t>嘉義縣六腳鄉</t>
    </r>
    <r>
      <rPr>
        <b/>
        <sz val="11"/>
        <color indexed="44"/>
        <rFont val="Times New Roman"/>
        <family val="1"/>
      </rPr>
      <t xml:space="preserve"> 6009-</t>
    </r>
    <r>
      <rPr>
        <b/>
        <sz val="11"/>
        <color indexed="44"/>
        <rFont val="細明體"/>
        <family val="3"/>
        <charset val="136"/>
      </rPr>
      <t>嘉義縣東石鄉</t>
    </r>
    <r>
      <rPr>
        <b/>
        <sz val="11"/>
        <color indexed="44"/>
        <rFont val="Times New Roman"/>
        <family val="1"/>
      </rPr>
      <t xml:space="preserve"> 6010-</t>
    </r>
    <r>
      <rPr>
        <b/>
        <sz val="11"/>
        <color indexed="44"/>
        <rFont val="細明體"/>
        <family val="3"/>
        <charset val="136"/>
      </rPr>
      <t>嘉義縣義竹鄉</t>
    </r>
    <r>
      <rPr>
        <b/>
        <sz val="11"/>
        <color indexed="44"/>
        <rFont val="Times New Roman"/>
        <family val="1"/>
      </rPr>
      <t xml:space="preserve"> 6011-</t>
    </r>
    <r>
      <rPr>
        <b/>
        <sz val="11"/>
        <color indexed="44"/>
        <rFont val="細明體"/>
        <family val="3"/>
        <charset val="136"/>
      </rPr>
      <t>嘉義縣鹿草鄉</t>
    </r>
    <r>
      <rPr>
        <b/>
        <sz val="11"/>
        <color indexed="44"/>
        <rFont val="Times New Roman"/>
        <family val="1"/>
      </rPr>
      <t xml:space="preserve"> 6012-</t>
    </r>
    <r>
      <rPr>
        <b/>
        <sz val="11"/>
        <color indexed="44"/>
        <rFont val="細明體"/>
        <family val="3"/>
        <charset val="136"/>
      </rPr>
      <t>嘉義縣水上鄉</t>
    </r>
    <r>
      <rPr>
        <b/>
        <sz val="11"/>
        <color indexed="44"/>
        <rFont val="Times New Roman"/>
        <family val="1"/>
      </rPr>
      <t xml:space="preserve"> 6013-</t>
    </r>
    <r>
      <rPr>
        <b/>
        <sz val="11"/>
        <color indexed="44"/>
        <rFont val="細明體"/>
        <family val="3"/>
        <charset val="136"/>
      </rPr>
      <t>嘉義縣中埔鄉</t>
    </r>
    <r>
      <rPr>
        <b/>
        <sz val="11"/>
        <color indexed="44"/>
        <rFont val="Times New Roman"/>
        <family val="1"/>
      </rPr>
      <t xml:space="preserve"> 6014-</t>
    </r>
    <r>
      <rPr>
        <b/>
        <sz val="11"/>
        <color indexed="44"/>
        <rFont val="細明體"/>
        <family val="3"/>
        <charset val="136"/>
      </rPr>
      <t>嘉義縣竹崎鄉</t>
    </r>
    <r>
      <rPr>
        <b/>
        <sz val="11"/>
        <color indexed="44"/>
        <rFont val="Times New Roman"/>
        <family val="1"/>
      </rPr>
      <t xml:space="preserve"> 6015-</t>
    </r>
    <r>
      <rPr>
        <b/>
        <sz val="11"/>
        <color indexed="44"/>
        <rFont val="細明體"/>
        <family val="3"/>
        <charset val="136"/>
      </rPr>
      <t>嘉義縣梅山鄉</t>
    </r>
    <r>
      <rPr>
        <b/>
        <sz val="11"/>
        <color indexed="44"/>
        <rFont val="Times New Roman"/>
        <family val="1"/>
      </rPr>
      <t xml:space="preserve"> 6016-</t>
    </r>
    <r>
      <rPr>
        <b/>
        <sz val="11"/>
        <color indexed="44"/>
        <rFont val="細明體"/>
        <family val="3"/>
        <charset val="136"/>
      </rPr>
      <t>嘉義縣番路鄉</t>
    </r>
    <r>
      <rPr>
        <b/>
        <sz val="11"/>
        <color indexed="44"/>
        <rFont val="Times New Roman"/>
        <family val="1"/>
      </rPr>
      <t xml:space="preserve"> 6017-</t>
    </r>
    <r>
      <rPr>
        <b/>
        <sz val="11"/>
        <color indexed="44"/>
        <rFont val="細明體"/>
        <family val="3"/>
        <charset val="136"/>
      </rPr>
      <t>嘉義縣大埔鄉</t>
    </r>
    <r>
      <rPr>
        <b/>
        <sz val="11"/>
        <color indexed="44"/>
        <rFont val="Times New Roman"/>
        <family val="1"/>
      </rPr>
      <t xml:space="preserve"> 6018-</t>
    </r>
    <r>
      <rPr>
        <b/>
        <sz val="11"/>
        <color indexed="44"/>
        <rFont val="細明體"/>
        <family val="3"/>
        <charset val="136"/>
      </rPr>
      <t>嘉義縣阿里山鄉</t>
    </r>
    <r>
      <rPr>
        <b/>
        <sz val="11"/>
        <color indexed="44"/>
        <rFont val="Times New Roman"/>
        <family val="1"/>
      </rPr>
      <t xml:space="preserve"> 6301-</t>
    </r>
    <r>
      <rPr>
        <b/>
        <sz val="11"/>
        <color indexed="44"/>
        <rFont val="細明體"/>
        <family val="3"/>
        <charset val="136"/>
      </rPr>
      <t>屏東縣屏東市</t>
    </r>
    <r>
      <rPr>
        <b/>
        <sz val="11"/>
        <color indexed="44"/>
        <rFont val="Times New Roman"/>
        <family val="1"/>
      </rPr>
      <t xml:space="preserve"> 6302-</t>
    </r>
    <r>
      <rPr>
        <b/>
        <sz val="11"/>
        <color indexed="44"/>
        <rFont val="細明體"/>
        <family val="3"/>
        <charset val="136"/>
      </rPr>
      <t>屏東縣潮州鎮</t>
    </r>
    <r>
      <rPr>
        <b/>
        <sz val="11"/>
        <color indexed="44"/>
        <rFont val="Times New Roman"/>
        <family val="1"/>
      </rPr>
      <t xml:space="preserve"> 6303-</t>
    </r>
    <r>
      <rPr>
        <b/>
        <sz val="11"/>
        <color indexed="44"/>
        <rFont val="細明體"/>
        <family val="3"/>
        <charset val="136"/>
      </rPr>
      <t>屏東縣東港鎮</t>
    </r>
    <r>
      <rPr>
        <b/>
        <sz val="11"/>
        <color indexed="44"/>
        <rFont val="Times New Roman"/>
        <family val="1"/>
      </rPr>
      <t xml:space="preserve"> 6304-</t>
    </r>
    <r>
      <rPr>
        <b/>
        <sz val="11"/>
        <color indexed="44"/>
        <rFont val="細明體"/>
        <family val="3"/>
        <charset val="136"/>
      </rPr>
      <t>屏東縣恆春鎮</t>
    </r>
    <r>
      <rPr>
        <b/>
        <sz val="11"/>
        <color indexed="44"/>
        <rFont val="Times New Roman"/>
        <family val="1"/>
      </rPr>
      <t xml:space="preserve"> 6305-</t>
    </r>
    <r>
      <rPr>
        <b/>
        <sz val="11"/>
        <color indexed="44"/>
        <rFont val="細明體"/>
        <family val="3"/>
        <charset val="136"/>
      </rPr>
      <t>屏東縣萬丹鄉</t>
    </r>
    <r>
      <rPr>
        <b/>
        <sz val="11"/>
        <color indexed="44"/>
        <rFont val="Times New Roman"/>
        <family val="1"/>
      </rPr>
      <t xml:space="preserve"> 6306-</t>
    </r>
    <r>
      <rPr>
        <b/>
        <sz val="11"/>
        <color indexed="44"/>
        <rFont val="細明體"/>
        <family val="3"/>
        <charset val="136"/>
      </rPr>
      <t>屏東縣長治鄉</t>
    </r>
    <r>
      <rPr>
        <b/>
        <sz val="11"/>
        <color indexed="44"/>
        <rFont val="Times New Roman"/>
        <family val="1"/>
      </rPr>
      <t xml:space="preserve"> 6307-</t>
    </r>
    <r>
      <rPr>
        <b/>
        <sz val="11"/>
        <color indexed="44"/>
        <rFont val="細明體"/>
        <family val="3"/>
        <charset val="136"/>
      </rPr>
      <t>屏東縣麟洛鄉</t>
    </r>
    <r>
      <rPr>
        <b/>
        <sz val="11"/>
        <color indexed="44"/>
        <rFont val="Times New Roman"/>
        <family val="1"/>
      </rPr>
      <t xml:space="preserve"> 6308-</t>
    </r>
    <r>
      <rPr>
        <b/>
        <sz val="11"/>
        <color indexed="44"/>
        <rFont val="細明體"/>
        <family val="3"/>
        <charset val="136"/>
      </rPr>
      <t>屏東縣九如鄉</t>
    </r>
    <r>
      <rPr>
        <b/>
        <sz val="11"/>
        <color indexed="44"/>
        <rFont val="Times New Roman"/>
        <family val="1"/>
      </rPr>
      <t xml:space="preserve"> 6309-</t>
    </r>
    <r>
      <rPr>
        <b/>
        <sz val="11"/>
        <color indexed="44"/>
        <rFont val="細明體"/>
        <family val="3"/>
        <charset val="136"/>
      </rPr>
      <t>屏東縣里港鄉</t>
    </r>
    <r>
      <rPr>
        <b/>
        <sz val="11"/>
        <color indexed="44"/>
        <rFont val="Times New Roman"/>
        <family val="1"/>
      </rPr>
      <t xml:space="preserve"> 6310-</t>
    </r>
    <r>
      <rPr>
        <b/>
        <sz val="11"/>
        <color indexed="44"/>
        <rFont val="細明體"/>
        <family val="3"/>
        <charset val="136"/>
      </rPr>
      <t>屏東縣鹽埔鄉</t>
    </r>
    <r>
      <rPr>
        <b/>
        <sz val="11"/>
        <color indexed="44"/>
        <rFont val="Times New Roman"/>
        <family val="1"/>
      </rPr>
      <t xml:space="preserve"> 6311-</t>
    </r>
    <r>
      <rPr>
        <b/>
        <sz val="11"/>
        <color indexed="44"/>
        <rFont val="細明體"/>
        <family val="3"/>
        <charset val="136"/>
      </rPr>
      <t>屏東縣高樹鄉</t>
    </r>
    <r>
      <rPr>
        <b/>
        <sz val="11"/>
        <color indexed="44"/>
        <rFont val="Times New Roman"/>
        <family val="1"/>
      </rPr>
      <t xml:space="preserve"> 6312-</t>
    </r>
    <r>
      <rPr>
        <b/>
        <sz val="11"/>
        <color indexed="44"/>
        <rFont val="細明體"/>
        <family val="3"/>
        <charset val="136"/>
      </rPr>
      <t>屏東縣萬巒鄉</t>
    </r>
    <r>
      <rPr>
        <b/>
        <sz val="11"/>
        <color indexed="44"/>
        <rFont val="Times New Roman"/>
        <family val="1"/>
      </rPr>
      <t xml:space="preserve"> 6313-</t>
    </r>
    <r>
      <rPr>
        <b/>
        <sz val="11"/>
        <color indexed="44"/>
        <rFont val="細明體"/>
        <family val="3"/>
        <charset val="136"/>
      </rPr>
      <t>屏東縣內埔鄉</t>
    </r>
    <r>
      <rPr>
        <b/>
        <sz val="11"/>
        <color indexed="44"/>
        <rFont val="Times New Roman"/>
        <family val="1"/>
      </rPr>
      <t xml:space="preserve"> 6314-</t>
    </r>
    <r>
      <rPr>
        <b/>
        <sz val="11"/>
        <color indexed="44"/>
        <rFont val="細明體"/>
        <family val="3"/>
        <charset val="136"/>
      </rPr>
      <t>屏東縣竹田鄉</t>
    </r>
    <r>
      <rPr>
        <b/>
        <sz val="11"/>
        <color indexed="44"/>
        <rFont val="Times New Roman"/>
        <family val="1"/>
      </rPr>
      <t xml:space="preserve"> 6315-</t>
    </r>
    <r>
      <rPr>
        <b/>
        <sz val="11"/>
        <color indexed="44"/>
        <rFont val="細明體"/>
        <family val="3"/>
        <charset val="136"/>
      </rPr>
      <t>屏東縣新埤鄉</t>
    </r>
    <r>
      <rPr>
        <b/>
        <sz val="11"/>
        <color indexed="44"/>
        <rFont val="Times New Roman"/>
        <family val="1"/>
      </rPr>
      <t xml:space="preserve"> 6316-</t>
    </r>
    <r>
      <rPr>
        <b/>
        <sz val="11"/>
        <color indexed="44"/>
        <rFont val="細明體"/>
        <family val="3"/>
        <charset val="136"/>
      </rPr>
      <t>屏東縣枋寮鄉</t>
    </r>
    <r>
      <rPr>
        <b/>
        <sz val="11"/>
        <color indexed="44"/>
        <rFont val="Times New Roman"/>
        <family val="1"/>
      </rPr>
      <t xml:space="preserve"> 6317-</t>
    </r>
    <r>
      <rPr>
        <b/>
        <sz val="11"/>
        <color indexed="44"/>
        <rFont val="細明體"/>
        <family val="3"/>
        <charset val="136"/>
      </rPr>
      <t>屏東縣新園鄉</t>
    </r>
    <r>
      <rPr>
        <b/>
        <sz val="11"/>
        <color indexed="44"/>
        <rFont val="Times New Roman"/>
        <family val="1"/>
      </rPr>
      <t xml:space="preserve"> 6318-</t>
    </r>
    <r>
      <rPr>
        <b/>
        <sz val="11"/>
        <color indexed="44"/>
        <rFont val="細明體"/>
        <family val="3"/>
        <charset val="136"/>
      </rPr>
      <t>屏東縣崁頂鄉</t>
    </r>
    <r>
      <rPr>
        <b/>
        <sz val="11"/>
        <color indexed="44"/>
        <rFont val="Times New Roman"/>
        <family val="1"/>
      </rPr>
      <t xml:space="preserve"> 6319-</t>
    </r>
    <r>
      <rPr>
        <b/>
        <sz val="11"/>
        <color indexed="44"/>
        <rFont val="細明體"/>
        <family val="3"/>
        <charset val="136"/>
      </rPr>
      <t>屏東縣林邊鄉</t>
    </r>
    <r>
      <rPr>
        <b/>
        <sz val="11"/>
        <color indexed="44"/>
        <rFont val="Times New Roman"/>
        <family val="1"/>
      </rPr>
      <t xml:space="preserve"> 6320-</t>
    </r>
    <r>
      <rPr>
        <b/>
        <sz val="11"/>
        <color indexed="44"/>
        <rFont val="細明體"/>
        <family val="3"/>
        <charset val="136"/>
      </rPr>
      <t>屏東縣南州鄉</t>
    </r>
    <r>
      <rPr>
        <b/>
        <sz val="11"/>
        <color indexed="44"/>
        <rFont val="Times New Roman"/>
        <family val="1"/>
      </rPr>
      <t xml:space="preserve"> 6321-</t>
    </r>
    <r>
      <rPr>
        <b/>
        <sz val="11"/>
        <color indexed="44"/>
        <rFont val="細明體"/>
        <family val="3"/>
        <charset val="136"/>
      </rPr>
      <t>屏東縣佳冬鄉</t>
    </r>
    <r>
      <rPr>
        <b/>
        <sz val="11"/>
        <color indexed="44"/>
        <rFont val="Times New Roman"/>
        <family val="1"/>
      </rPr>
      <t xml:space="preserve"> 6322-</t>
    </r>
    <r>
      <rPr>
        <b/>
        <sz val="11"/>
        <color indexed="44"/>
        <rFont val="細明體"/>
        <family val="3"/>
        <charset val="136"/>
      </rPr>
      <t>屏東縣琉球鄉</t>
    </r>
    <r>
      <rPr>
        <b/>
        <sz val="11"/>
        <color indexed="44"/>
        <rFont val="Times New Roman"/>
        <family val="1"/>
      </rPr>
      <t xml:space="preserve"> 6323-</t>
    </r>
    <r>
      <rPr>
        <b/>
        <sz val="11"/>
        <color indexed="44"/>
        <rFont val="細明體"/>
        <family val="3"/>
        <charset val="136"/>
      </rPr>
      <t>屏東縣車城鄉</t>
    </r>
    <r>
      <rPr>
        <b/>
        <sz val="11"/>
        <color indexed="44"/>
        <rFont val="Times New Roman"/>
        <family val="1"/>
      </rPr>
      <t xml:space="preserve"> 6324-</t>
    </r>
    <r>
      <rPr>
        <b/>
        <sz val="11"/>
        <color indexed="44"/>
        <rFont val="細明體"/>
        <family val="3"/>
        <charset val="136"/>
      </rPr>
      <t>屏東縣滿州鄉</t>
    </r>
    <r>
      <rPr>
        <b/>
        <sz val="11"/>
        <color indexed="44"/>
        <rFont val="Times New Roman"/>
        <family val="1"/>
      </rPr>
      <t xml:space="preserve"> 6325-</t>
    </r>
    <r>
      <rPr>
        <b/>
        <sz val="11"/>
        <color indexed="44"/>
        <rFont val="細明體"/>
        <family val="3"/>
        <charset val="136"/>
      </rPr>
      <t>屏東縣枋山鄉</t>
    </r>
    <r>
      <rPr>
        <b/>
        <sz val="11"/>
        <color indexed="44"/>
        <rFont val="Times New Roman"/>
        <family val="1"/>
      </rPr>
      <t xml:space="preserve"> 6326-</t>
    </r>
    <r>
      <rPr>
        <b/>
        <sz val="11"/>
        <color indexed="44"/>
        <rFont val="細明體"/>
        <family val="3"/>
        <charset val="136"/>
      </rPr>
      <t>屏東縣三地門鄉</t>
    </r>
    <r>
      <rPr>
        <b/>
        <sz val="11"/>
        <color indexed="44"/>
        <rFont val="Times New Roman"/>
        <family val="1"/>
      </rPr>
      <t xml:space="preserve"> 6327-</t>
    </r>
    <r>
      <rPr>
        <b/>
        <sz val="11"/>
        <color indexed="44"/>
        <rFont val="細明體"/>
        <family val="3"/>
        <charset val="136"/>
      </rPr>
      <t>屏東縣霧臺鄉</t>
    </r>
    <r>
      <rPr>
        <b/>
        <sz val="11"/>
        <color indexed="44"/>
        <rFont val="Times New Roman"/>
        <family val="1"/>
      </rPr>
      <t xml:space="preserve"> 6328-</t>
    </r>
    <r>
      <rPr>
        <b/>
        <sz val="11"/>
        <color indexed="44"/>
        <rFont val="細明體"/>
        <family val="3"/>
        <charset val="136"/>
      </rPr>
      <t>屏東縣瑪家鄉</t>
    </r>
    <r>
      <rPr>
        <b/>
        <sz val="11"/>
        <color indexed="44"/>
        <rFont val="Times New Roman"/>
        <family val="1"/>
      </rPr>
      <t xml:space="preserve"> 6329-</t>
    </r>
    <r>
      <rPr>
        <b/>
        <sz val="11"/>
        <color indexed="44"/>
        <rFont val="細明體"/>
        <family val="3"/>
        <charset val="136"/>
      </rPr>
      <t>屏東縣泰武鄉</t>
    </r>
    <r>
      <rPr>
        <b/>
        <sz val="11"/>
        <color indexed="44"/>
        <rFont val="Times New Roman"/>
        <family val="1"/>
      </rPr>
      <t xml:space="preserve"> 6330-</t>
    </r>
    <r>
      <rPr>
        <b/>
        <sz val="11"/>
        <color indexed="44"/>
        <rFont val="細明體"/>
        <family val="3"/>
        <charset val="136"/>
      </rPr>
      <t>屏東縣來義鄉</t>
    </r>
    <r>
      <rPr>
        <b/>
        <sz val="11"/>
        <color indexed="44"/>
        <rFont val="Times New Roman"/>
        <family val="1"/>
      </rPr>
      <t xml:space="preserve"> 6331-</t>
    </r>
    <r>
      <rPr>
        <b/>
        <sz val="11"/>
        <color indexed="44"/>
        <rFont val="細明體"/>
        <family val="3"/>
        <charset val="136"/>
      </rPr>
      <t>屏東縣春日鄉</t>
    </r>
    <r>
      <rPr>
        <b/>
        <sz val="11"/>
        <color indexed="44"/>
        <rFont val="Times New Roman"/>
        <family val="1"/>
      </rPr>
      <t xml:space="preserve"> 6332-</t>
    </r>
    <r>
      <rPr>
        <b/>
        <sz val="11"/>
        <color indexed="44"/>
        <rFont val="細明體"/>
        <family val="3"/>
        <charset val="136"/>
      </rPr>
      <t>屏東縣獅子鄉</t>
    </r>
    <r>
      <rPr>
        <b/>
        <sz val="11"/>
        <color indexed="44"/>
        <rFont val="Times New Roman"/>
        <family val="1"/>
      </rPr>
      <t xml:space="preserve"> 6333-</t>
    </r>
    <r>
      <rPr>
        <b/>
        <sz val="11"/>
        <color indexed="44"/>
        <rFont val="細明體"/>
        <family val="3"/>
        <charset val="136"/>
      </rPr>
      <t>屏東縣牡丹鄉</t>
    </r>
    <r>
      <rPr>
        <b/>
        <sz val="11"/>
        <color indexed="44"/>
        <rFont val="Times New Roman"/>
        <family val="1"/>
      </rPr>
      <t xml:space="preserve"> 6401-</t>
    </r>
    <r>
      <rPr>
        <b/>
        <sz val="11"/>
        <color indexed="44"/>
        <rFont val="細明體"/>
        <family val="3"/>
        <charset val="136"/>
      </rPr>
      <t>臺東縣臺東市</t>
    </r>
    <r>
      <rPr>
        <b/>
        <sz val="11"/>
        <color indexed="44"/>
        <rFont val="Times New Roman"/>
        <family val="1"/>
      </rPr>
      <t xml:space="preserve"> 6402-</t>
    </r>
    <r>
      <rPr>
        <b/>
        <sz val="11"/>
        <color indexed="44"/>
        <rFont val="細明體"/>
        <family val="3"/>
        <charset val="136"/>
      </rPr>
      <t>臺東縣成功鎮</t>
    </r>
    <r>
      <rPr>
        <b/>
        <sz val="11"/>
        <color indexed="44"/>
        <rFont val="Times New Roman"/>
        <family val="1"/>
      </rPr>
      <t xml:space="preserve"> 6403-</t>
    </r>
    <r>
      <rPr>
        <b/>
        <sz val="11"/>
        <color indexed="44"/>
        <rFont val="細明體"/>
        <family val="3"/>
        <charset val="136"/>
      </rPr>
      <t>臺東縣關山鎮</t>
    </r>
    <r>
      <rPr>
        <b/>
        <sz val="11"/>
        <color indexed="44"/>
        <rFont val="Times New Roman"/>
        <family val="1"/>
      </rPr>
      <t xml:space="preserve"> 6404-</t>
    </r>
    <r>
      <rPr>
        <b/>
        <sz val="11"/>
        <color indexed="44"/>
        <rFont val="細明體"/>
        <family val="3"/>
        <charset val="136"/>
      </rPr>
      <t>臺東縣卑南鄉</t>
    </r>
    <r>
      <rPr>
        <b/>
        <sz val="11"/>
        <color indexed="44"/>
        <rFont val="Times New Roman"/>
        <family val="1"/>
      </rPr>
      <t xml:space="preserve"> 6405-</t>
    </r>
    <r>
      <rPr>
        <b/>
        <sz val="11"/>
        <color indexed="44"/>
        <rFont val="細明體"/>
        <family val="3"/>
        <charset val="136"/>
      </rPr>
      <t>臺東縣大武鄉</t>
    </r>
    <r>
      <rPr>
        <b/>
        <sz val="11"/>
        <color indexed="44"/>
        <rFont val="Times New Roman"/>
        <family val="1"/>
      </rPr>
      <t xml:space="preserve"> 6406-</t>
    </r>
    <r>
      <rPr>
        <b/>
        <sz val="11"/>
        <color indexed="44"/>
        <rFont val="細明體"/>
        <family val="3"/>
        <charset val="136"/>
      </rPr>
      <t>臺東縣太麻里鄉</t>
    </r>
    <r>
      <rPr>
        <b/>
        <sz val="11"/>
        <color indexed="44"/>
        <rFont val="Times New Roman"/>
        <family val="1"/>
      </rPr>
      <t xml:space="preserve"> 6407-</t>
    </r>
    <r>
      <rPr>
        <b/>
        <sz val="11"/>
        <color indexed="44"/>
        <rFont val="細明體"/>
        <family val="3"/>
        <charset val="136"/>
      </rPr>
      <t>臺東縣東河鄉</t>
    </r>
    <r>
      <rPr>
        <b/>
        <sz val="11"/>
        <color indexed="44"/>
        <rFont val="Times New Roman"/>
        <family val="1"/>
      </rPr>
      <t xml:space="preserve"> 6408-</t>
    </r>
    <r>
      <rPr>
        <b/>
        <sz val="11"/>
        <color indexed="44"/>
        <rFont val="細明體"/>
        <family val="3"/>
        <charset val="136"/>
      </rPr>
      <t>臺東縣長濱鄉</t>
    </r>
    <r>
      <rPr>
        <b/>
        <sz val="11"/>
        <color indexed="44"/>
        <rFont val="Times New Roman"/>
        <family val="1"/>
      </rPr>
      <t xml:space="preserve"> 6409-</t>
    </r>
    <r>
      <rPr>
        <b/>
        <sz val="11"/>
        <color indexed="44"/>
        <rFont val="細明體"/>
        <family val="3"/>
        <charset val="136"/>
      </rPr>
      <t>臺東縣鹿野鄉</t>
    </r>
    <r>
      <rPr>
        <b/>
        <sz val="11"/>
        <color indexed="44"/>
        <rFont val="Times New Roman"/>
        <family val="1"/>
      </rPr>
      <t xml:space="preserve"> 6410-</t>
    </r>
    <r>
      <rPr>
        <b/>
        <sz val="11"/>
        <color indexed="44"/>
        <rFont val="細明體"/>
        <family val="3"/>
        <charset val="136"/>
      </rPr>
      <t>臺東縣池上鄉</t>
    </r>
    <r>
      <rPr>
        <b/>
        <sz val="11"/>
        <color indexed="44"/>
        <rFont val="Times New Roman"/>
        <family val="1"/>
      </rPr>
      <t xml:space="preserve"> 6411-</t>
    </r>
    <r>
      <rPr>
        <b/>
        <sz val="11"/>
        <color indexed="44"/>
        <rFont val="細明體"/>
        <family val="3"/>
        <charset val="136"/>
      </rPr>
      <t>臺東縣綠島鄉</t>
    </r>
    <r>
      <rPr>
        <b/>
        <sz val="11"/>
        <color indexed="44"/>
        <rFont val="Times New Roman"/>
        <family val="1"/>
      </rPr>
      <t xml:space="preserve"> 6412-</t>
    </r>
    <r>
      <rPr>
        <b/>
        <sz val="11"/>
        <color indexed="44"/>
        <rFont val="細明體"/>
        <family val="3"/>
        <charset val="136"/>
      </rPr>
      <t>臺東縣延平鄉</t>
    </r>
    <r>
      <rPr>
        <b/>
        <sz val="11"/>
        <color indexed="44"/>
        <rFont val="Times New Roman"/>
        <family val="1"/>
      </rPr>
      <t xml:space="preserve"> 6413-</t>
    </r>
    <r>
      <rPr>
        <b/>
        <sz val="11"/>
        <color indexed="44"/>
        <rFont val="細明體"/>
        <family val="3"/>
        <charset val="136"/>
      </rPr>
      <t>臺東縣海端鄉</t>
    </r>
    <r>
      <rPr>
        <b/>
        <sz val="11"/>
        <color indexed="44"/>
        <rFont val="Times New Roman"/>
        <family val="1"/>
      </rPr>
      <t xml:space="preserve"> 6414-</t>
    </r>
    <r>
      <rPr>
        <b/>
        <sz val="11"/>
        <color indexed="44"/>
        <rFont val="細明體"/>
        <family val="3"/>
        <charset val="136"/>
      </rPr>
      <t>臺東縣達仁鄉</t>
    </r>
    <r>
      <rPr>
        <b/>
        <sz val="11"/>
        <color indexed="44"/>
        <rFont val="Times New Roman"/>
        <family val="1"/>
      </rPr>
      <t xml:space="preserve"> 6415-</t>
    </r>
    <r>
      <rPr>
        <b/>
        <sz val="11"/>
        <color indexed="44"/>
        <rFont val="細明體"/>
        <family val="3"/>
        <charset val="136"/>
      </rPr>
      <t>臺東縣金峰鄉</t>
    </r>
    <r>
      <rPr>
        <b/>
        <sz val="11"/>
        <color indexed="44"/>
        <rFont val="Times New Roman"/>
        <family val="1"/>
      </rPr>
      <t xml:space="preserve"> 6416-</t>
    </r>
    <r>
      <rPr>
        <b/>
        <sz val="11"/>
        <color indexed="44"/>
        <rFont val="細明體"/>
        <family val="3"/>
        <charset val="136"/>
      </rPr>
      <t>臺東縣蘭嶼鄉</t>
    </r>
    <r>
      <rPr>
        <b/>
        <sz val="11"/>
        <color indexed="44"/>
        <rFont val="Times New Roman"/>
        <family val="1"/>
      </rPr>
      <t xml:space="preserve"> 6501-</t>
    </r>
    <r>
      <rPr>
        <b/>
        <sz val="11"/>
        <color indexed="44"/>
        <rFont val="細明體"/>
        <family val="3"/>
        <charset val="136"/>
      </rPr>
      <t>花蓮縣花蓮市</t>
    </r>
    <r>
      <rPr>
        <b/>
        <sz val="11"/>
        <color indexed="44"/>
        <rFont val="Times New Roman"/>
        <family val="1"/>
      </rPr>
      <t xml:space="preserve"> 6502-</t>
    </r>
    <r>
      <rPr>
        <b/>
        <sz val="11"/>
        <color indexed="44"/>
        <rFont val="細明體"/>
        <family val="3"/>
        <charset val="136"/>
      </rPr>
      <t>花蓮縣鳳林鎮</t>
    </r>
    <r>
      <rPr>
        <b/>
        <sz val="11"/>
        <color indexed="44"/>
        <rFont val="Times New Roman"/>
        <family val="1"/>
      </rPr>
      <t xml:space="preserve"> 6503-</t>
    </r>
    <r>
      <rPr>
        <b/>
        <sz val="11"/>
        <color indexed="44"/>
        <rFont val="細明體"/>
        <family val="3"/>
        <charset val="136"/>
      </rPr>
      <t>花蓮縣玉里鎮</t>
    </r>
    <r>
      <rPr>
        <b/>
        <sz val="11"/>
        <color indexed="44"/>
        <rFont val="Times New Roman"/>
        <family val="1"/>
      </rPr>
      <t xml:space="preserve"> 6504-</t>
    </r>
    <r>
      <rPr>
        <b/>
        <sz val="11"/>
        <color indexed="44"/>
        <rFont val="細明體"/>
        <family val="3"/>
        <charset val="136"/>
      </rPr>
      <t>花蓮縣新城鄉</t>
    </r>
    <r>
      <rPr>
        <b/>
        <sz val="11"/>
        <color indexed="44"/>
        <rFont val="Times New Roman"/>
        <family val="1"/>
      </rPr>
      <t xml:space="preserve"> 6505-</t>
    </r>
    <r>
      <rPr>
        <b/>
        <sz val="11"/>
        <color indexed="44"/>
        <rFont val="細明體"/>
        <family val="3"/>
        <charset val="136"/>
      </rPr>
      <t>花蓮縣吉安鄉</t>
    </r>
    <r>
      <rPr>
        <b/>
        <sz val="11"/>
        <color indexed="44"/>
        <rFont val="Times New Roman"/>
        <family val="1"/>
      </rPr>
      <t xml:space="preserve"> 6506-</t>
    </r>
    <r>
      <rPr>
        <b/>
        <sz val="11"/>
        <color indexed="44"/>
        <rFont val="細明體"/>
        <family val="3"/>
        <charset val="136"/>
      </rPr>
      <t>花蓮縣壽豐鄉</t>
    </r>
    <r>
      <rPr>
        <b/>
        <sz val="11"/>
        <color indexed="44"/>
        <rFont val="Times New Roman"/>
        <family val="1"/>
      </rPr>
      <t xml:space="preserve"> 6507-</t>
    </r>
    <r>
      <rPr>
        <b/>
        <sz val="11"/>
        <color indexed="44"/>
        <rFont val="細明體"/>
        <family val="3"/>
        <charset val="136"/>
      </rPr>
      <t>花蓮縣光復鄉</t>
    </r>
    <r>
      <rPr>
        <b/>
        <sz val="11"/>
        <color indexed="44"/>
        <rFont val="Times New Roman"/>
        <family val="1"/>
      </rPr>
      <t xml:space="preserve"> 6508-</t>
    </r>
    <r>
      <rPr>
        <b/>
        <sz val="11"/>
        <color indexed="44"/>
        <rFont val="細明體"/>
        <family val="3"/>
        <charset val="136"/>
      </rPr>
      <t>花蓮縣豐濱鄉</t>
    </r>
    <r>
      <rPr>
        <b/>
        <sz val="11"/>
        <color indexed="44"/>
        <rFont val="Times New Roman"/>
        <family val="1"/>
      </rPr>
      <t xml:space="preserve"> 6509-</t>
    </r>
    <r>
      <rPr>
        <b/>
        <sz val="11"/>
        <color indexed="44"/>
        <rFont val="細明體"/>
        <family val="3"/>
        <charset val="136"/>
      </rPr>
      <t>花蓮縣瑞穗鄉</t>
    </r>
    <r>
      <rPr>
        <b/>
        <sz val="11"/>
        <color indexed="44"/>
        <rFont val="Times New Roman"/>
        <family val="1"/>
      </rPr>
      <t xml:space="preserve"> 6510-</t>
    </r>
    <r>
      <rPr>
        <b/>
        <sz val="11"/>
        <color indexed="44"/>
        <rFont val="細明體"/>
        <family val="3"/>
        <charset val="136"/>
      </rPr>
      <t>花蓮縣富里鄉</t>
    </r>
    <r>
      <rPr>
        <b/>
        <sz val="11"/>
        <color indexed="44"/>
        <rFont val="Times New Roman"/>
        <family val="1"/>
      </rPr>
      <t xml:space="preserve"> 6511-</t>
    </r>
    <r>
      <rPr>
        <b/>
        <sz val="11"/>
        <color indexed="44"/>
        <rFont val="細明體"/>
        <family val="3"/>
        <charset val="136"/>
      </rPr>
      <t>花蓮縣秀林鄉</t>
    </r>
    <r>
      <rPr>
        <b/>
        <sz val="11"/>
        <color indexed="44"/>
        <rFont val="Times New Roman"/>
        <family val="1"/>
      </rPr>
      <t xml:space="preserve"> 6512-</t>
    </r>
    <r>
      <rPr>
        <b/>
        <sz val="11"/>
        <color indexed="44"/>
        <rFont val="細明體"/>
        <family val="3"/>
        <charset val="136"/>
      </rPr>
      <t>花蓮縣萬榮鄉</t>
    </r>
    <r>
      <rPr>
        <b/>
        <sz val="11"/>
        <color indexed="44"/>
        <rFont val="Times New Roman"/>
        <family val="1"/>
      </rPr>
      <t xml:space="preserve"> 6513-</t>
    </r>
    <r>
      <rPr>
        <b/>
        <sz val="11"/>
        <color indexed="44"/>
        <rFont val="細明體"/>
        <family val="3"/>
        <charset val="136"/>
      </rPr>
      <t>花蓮縣卓溪鄉</t>
    </r>
    <r>
      <rPr>
        <b/>
        <sz val="11"/>
        <color indexed="44"/>
        <rFont val="Times New Roman"/>
        <family val="1"/>
      </rPr>
      <t xml:space="preserve"> 6601-</t>
    </r>
    <r>
      <rPr>
        <b/>
        <sz val="11"/>
        <color indexed="44"/>
        <rFont val="細明體"/>
        <family val="3"/>
        <charset val="136"/>
      </rPr>
      <t>澎湖縣馬公市</t>
    </r>
    <r>
      <rPr>
        <b/>
        <sz val="11"/>
        <color indexed="44"/>
        <rFont val="Times New Roman"/>
        <family val="1"/>
      </rPr>
      <t xml:space="preserve"> 6602-</t>
    </r>
    <r>
      <rPr>
        <b/>
        <sz val="11"/>
        <color indexed="44"/>
        <rFont val="細明體"/>
        <family val="3"/>
        <charset val="136"/>
      </rPr>
      <t>澎湖縣湖西鄉</t>
    </r>
    <r>
      <rPr>
        <b/>
        <sz val="11"/>
        <color indexed="44"/>
        <rFont val="Times New Roman"/>
        <family val="1"/>
      </rPr>
      <t xml:space="preserve"> 6603-</t>
    </r>
    <r>
      <rPr>
        <b/>
        <sz val="11"/>
        <color indexed="44"/>
        <rFont val="細明體"/>
        <family val="3"/>
        <charset val="136"/>
      </rPr>
      <t>澎湖縣白沙鄉</t>
    </r>
    <r>
      <rPr>
        <b/>
        <sz val="11"/>
        <color indexed="44"/>
        <rFont val="Times New Roman"/>
        <family val="1"/>
      </rPr>
      <t xml:space="preserve"> 6604-</t>
    </r>
    <r>
      <rPr>
        <b/>
        <sz val="11"/>
        <color indexed="44"/>
        <rFont val="細明體"/>
        <family val="3"/>
        <charset val="136"/>
      </rPr>
      <t>澎湖縣西嶼鄉</t>
    </r>
    <r>
      <rPr>
        <b/>
        <sz val="11"/>
        <color indexed="44"/>
        <rFont val="Times New Roman"/>
        <family val="1"/>
      </rPr>
      <t xml:space="preserve"> 6605-</t>
    </r>
    <r>
      <rPr>
        <b/>
        <sz val="11"/>
        <color indexed="44"/>
        <rFont val="細明體"/>
        <family val="3"/>
        <charset val="136"/>
      </rPr>
      <t>澎湖縣望安鄉</t>
    </r>
    <r>
      <rPr>
        <b/>
        <sz val="11"/>
        <color indexed="44"/>
        <rFont val="Times New Roman"/>
        <family val="1"/>
      </rPr>
      <t xml:space="preserve"> 6606-</t>
    </r>
    <r>
      <rPr>
        <b/>
        <sz val="11"/>
        <color indexed="44"/>
        <rFont val="細明體"/>
        <family val="3"/>
        <charset val="136"/>
      </rPr>
      <t>澎湖縣七美鄉</t>
    </r>
    <r>
      <rPr>
        <b/>
        <sz val="11"/>
        <color indexed="44"/>
        <rFont val="Times New Roman"/>
        <family val="1"/>
      </rPr>
      <t xml:space="preserve"> 8101-</t>
    </r>
    <r>
      <rPr>
        <b/>
        <sz val="11"/>
        <color indexed="44"/>
        <rFont val="細明體"/>
        <family val="3"/>
        <charset val="136"/>
      </rPr>
      <t>金門縣金城鎮</t>
    </r>
    <r>
      <rPr>
        <b/>
        <sz val="11"/>
        <color indexed="44"/>
        <rFont val="Times New Roman"/>
        <family val="1"/>
      </rPr>
      <t xml:space="preserve"> 8102-</t>
    </r>
    <r>
      <rPr>
        <b/>
        <sz val="11"/>
        <color indexed="44"/>
        <rFont val="細明體"/>
        <family val="3"/>
        <charset val="136"/>
      </rPr>
      <t>金門縣金湖鎮</t>
    </r>
    <r>
      <rPr>
        <b/>
        <sz val="11"/>
        <color indexed="44"/>
        <rFont val="Times New Roman"/>
        <family val="1"/>
      </rPr>
      <t xml:space="preserve"> 8103-</t>
    </r>
    <r>
      <rPr>
        <b/>
        <sz val="11"/>
        <color indexed="44"/>
        <rFont val="細明體"/>
        <family val="3"/>
        <charset val="136"/>
      </rPr>
      <t>金門縣金沙鎮</t>
    </r>
    <r>
      <rPr>
        <b/>
        <sz val="11"/>
        <color indexed="44"/>
        <rFont val="Times New Roman"/>
        <family val="1"/>
      </rPr>
      <t xml:space="preserve"> 8104-</t>
    </r>
    <r>
      <rPr>
        <b/>
        <sz val="11"/>
        <color indexed="44"/>
        <rFont val="細明體"/>
        <family val="3"/>
        <charset val="136"/>
      </rPr>
      <t>金門縣金寧鄉</t>
    </r>
    <r>
      <rPr>
        <b/>
        <sz val="11"/>
        <color indexed="44"/>
        <rFont val="Times New Roman"/>
        <family val="1"/>
      </rPr>
      <t xml:space="preserve"> 8105-</t>
    </r>
    <r>
      <rPr>
        <b/>
        <sz val="11"/>
        <color indexed="44"/>
        <rFont val="細明體"/>
        <family val="3"/>
        <charset val="136"/>
      </rPr>
      <t>金門縣烈嶼鄉</t>
    </r>
    <r>
      <rPr>
        <b/>
        <sz val="11"/>
        <color indexed="44"/>
        <rFont val="Times New Roman"/>
        <family val="1"/>
      </rPr>
      <t xml:space="preserve"> 8106-</t>
    </r>
    <r>
      <rPr>
        <b/>
        <sz val="11"/>
        <color indexed="44"/>
        <rFont val="細明體"/>
        <family val="3"/>
        <charset val="136"/>
      </rPr>
      <t>金門縣烏坵鄉</t>
    </r>
    <r>
      <rPr>
        <b/>
        <sz val="11"/>
        <color indexed="44"/>
        <rFont val="Times New Roman"/>
        <family val="1"/>
      </rPr>
      <t xml:space="preserve"> 8201-</t>
    </r>
    <r>
      <rPr>
        <b/>
        <sz val="11"/>
        <color indexed="44"/>
        <rFont val="細明體"/>
        <family val="3"/>
        <charset val="136"/>
      </rPr>
      <t>連江縣南竿鄉</t>
    </r>
    <r>
      <rPr>
        <b/>
        <sz val="11"/>
        <color indexed="44"/>
        <rFont val="Times New Roman"/>
        <family val="1"/>
      </rPr>
      <t xml:space="preserve"> 8202-</t>
    </r>
    <r>
      <rPr>
        <b/>
        <sz val="11"/>
        <color indexed="44"/>
        <rFont val="細明體"/>
        <family val="3"/>
        <charset val="136"/>
      </rPr>
      <t>連江縣北竿鄉</t>
    </r>
    <r>
      <rPr>
        <b/>
        <sz val="11"/>
        <color indexed="44"/>
        <rFont val="Times New Roman"/>
        <family val="1"/>
      </rPr>
      <t xml:space="preserve"> 8203-</t>
    </r>
    <r>
      <rPr>
        <b/>
        <sz val="11"/>
        <color indexed="44"/>
        <rFont val="細明體"/>
        <family val="3"/>
        <charset val="136"/>
      </rPr>
      <t>連江縣莒光鄉</t>
    </r>
    <r>
      <rPr>
        <b/>
        <sz val="11"/>
        <color indexed="44"/>
        <rFont val="Times New Roman"/>
        <family val="1"/>
      </rPr>
      <t xml:space="preserve"> 8204-</t>
    </r>
    <r>
      <rPr>
        <b/>
        <sz val="11"/>
        <color indexed="44"/>
        <rFont val="細明體"/>
        <family val="3"/>
        <charset val="136"/>
      </rPr>
      <t>連江縣東引鄉</t>
    </r>
    <r>
      <rPr>
        <b/>
        <sz val="11"/>
        <color indexed="44"/>
        <rFont val="Times New Roman"/>
        <family val="1"/>
      </rPr>
      <t xml:space="preserve"> |0-</t>
    </r>
    <r>
      <rPr>
        <b/>
        <sz val="11"/>
        <color indexed="44"/>
        <rFont val="細明體"/>
        <family val="3"/>
        <charset val="136"/>
      </rPr>
      <t>總計</t>
    </r>
    <r>
      <rPr>
        <b/>
        <sz val="11"/>
        <color indexed="44"/>
        <rFont val="Times New Roman"/>
        <family val="1"/>
      </rPr>
      <t xml:space="preserve"> 1-</t>
    </r>
    <r>
      <rPr>
        <b/>
        <sz val="11"/>
        <color indexed="44"/>
        <rFont val="細明體"/>
        <family val="3"/>
        <charset val="136"/>
      </rPr>
      <t>原預算</t>
    </r>
    <r>
      <rPr>
        <b/>
        <sz val="11"/>
        <color indexed="44"/>
        <rFont val="Times New Roman"/>
        <family val="1"/>
      </rPr>
      <t xml:space="preserve"> 21-</t>
    </r>
    <r>
      <rPr>
        <b/>
        <sz val="11"/>
        <color indexed="44"/>
        <rFont val="細明體"/>
        <family val="3"/>
        <charset val="136"/>
      </rPr>
      <t>第一次追加減</t>
    </r>
    <r>
      <rPr>
        <b/>
        <sz val="11"/>
        <color indexed="44"/>
        <rFont val="Times New Roman"/>
        <family val="1"/>
      </rPr>
      <t xml:space="preserve"> 22-</t>
    </r>
    <r>
      <rPr>
        <b/>
        <sz val="11"/>
        <color indexed="44"/>
        <rFont val="細明體"/>
        <family val="3"/>
        <charset val="136"/>
      </rPr>
      <t>第二次追加減</t>
    </r>
    <r>
      <rPr>
        <b/>
        <sz val="11"/>
        <color indexed="44"/>
        <rFont val="Times New Roman"/>
        <family val="1"/>
      </rPr>
      <t xml:space="preserve"> 23-</t>
    </r>
    <r>
      <rPr>
        <b/>
        <sz val="11"/>
        <color indexed="44"/>
        <rFont val="細明體"/>
        <family val="3"/>
        <charset val="136"/>
      </rPr>
      <t>第三次追加減</t>
    </r>
    <r>
      <rPr>
        <b/>
        <sz val="11"/>
        <color indexed="44"/>
        <rFont val="Times New Roman"/>
        <family val="1"/>
      </rPr>
      <t xml:space="preserve"> 24-</t>
    </r>
    <r>
      <rPr>
        <b/>
        <sz val="11"/>
        <color indexed="44"/>
        <rFont val="細明體"/>
        <family val="3"/>
        <charset val="136"/>
      </rPr>
      <t>第四次追加減</t>
    </r>
    <r>
      <rPr>
        <b/>
        <sz val="11"/>
        <color indexed="44"/>
        <rFont val="Times New Roman"/>
        <family val="1"/>
      </rPr>
      <t xml:space="preserve"> 25-</t>
    </r>
    <r>
      <rPr>
        <b/>
        <sz val="11"/>
        <color indexed="44"/>
        <rFont val="細明體"/>
        <family val="3"/>
        <charset val="136"/>
      </rPr>
      <t>第五次追加減</t>
    </r>
    <r>
      <rPr>
        <b/>
        <sz val="11"/>
        <color indexed="44"/>
        <rFont val="Times New Roman"/>
        <family val="1"/>
      </rPr>
      <t xml:space="preserve"> |</t>
    </r>
  </si>
  <si>
    <t>鄉(鎮、市)庫公庫收支</t>
  </si>
  <si>
    <t>中華民國年月</t>
  </si>
  <si>
    <t>鄉(鎮、市)庫別</t>
  </si>
  <si>
    <t>6401-臺東縣臺東市</t>
  </si>
  <si>
    <t>單位：元</t>
  </si>
  <si>
    <t>(*)本月 /合計</t>
  </si>
  <si>
    <t>(*)本月/小計(不含特別預算)</t>
  </si>
  <si>
    <r>
      <t>本月</t>
    </r>
    <r>
      <rPr>
        <b/>
        <sz val="11.5"/>
        <color indexed="18"/>
        <rFont val="Times New Roman"/>
        <family val="1"/>
      </rPr>
      <t xml:space="preserve"> /</t>
    </r>
    <r>
      <rPr>
        <b/>
        <sz val="11.5"/>
        <color indexed="18"/>
        <rFont val="細明體"/>
        <family val="3"/>
        <charset val="136"/>
      </rPr>
      <t>本年度</t>
    </r>
  </si>
  <si>
    <t>本月 /以前年度</t>
  </si>
  <si>
    <t>本月 /特別預算</t>
  </si>
  <si>
    <t>本月 /分配預算數</t>
  </si>
  <si>
    <t>(*)經資門合計</t>
  </si>
  <si>
    <t>DAT|226125440/0/1/0/2/$2/999999/2|226125440/0/1/10/2/$2/999999/2|226125440/0/1/1/2/$2/999999/1|226125440/0/1/2/2/$2/999999/1|226125440/0/1/3/2/$2/999999/1|226125420/0/1/0/0/$2/999999/1</t>
  </si>
  <si>
    <t>(*)經常門小計</t>
  </si>
  <si>
    <t>DAT|226125440/0/1/0/2/$2/109/1|226125440/0/1/10/2/$2/109/1|226125440/0/1/1/2/$2/109|226125440/0/1/2/2/$2/109|226125440/0/1/3/2/$2/109|226125420/0/1/0/0/$2/109</t>
  </si>
  <si>
    <t>　　臨時稅課</t>
  </si>
  <si>
    <t>　　營業基金盈餘繳庫</t>
  </si>
  <si>
    <t>　　非營業特種基金賸餘繳庫</t>
  </si>
  <si>
    <t>DAT|226125440/0/1/0/2/$2/32/1|226125440/0/1/10/2/$2/32/1|226125440/0/1/1/2/$2/32|226125440/0/1/2/2/$2/32|226125440/0/1/3/2/$2/32|226125420/0/1/0/0/$2/32</t>
  </si>
  <si>
    <t>　　上級政府補助收入</t>
  </si>
  <si>
    <t>　　地方政府協助收入</t>
  </si>
  <si>
    <t>DAT|226125440/0/1/0/2/$2/19/1|226125440/0/1/10/2/$2/19/1|226125440/0/1/1/2/$2/19|226125440/0/1/2/2/$2/19|226125440/0/1/3/2/$2/19|226125420/0/1/0/0/$2/19</t>
  </si>
  <si>
    <t>　自治稅捐收入</t>
  </si>
  <si>
    <t>(*)資本門小計</t>
  </si>
  <si>
    <t>　　投資收回</t>
  </si>
  <si>
    <t>DAT|226125440/0/3/0/2/$2/9902/1|226125440/0/3/10/2/$2/9902/1|226125440/0/3/4/2/$2/9902|0/0/0/0/0/0/0|226125440/0/3/3/2/$2/9902|0/0/0/0/0/0/0</t>
  </si>
  <si>
    <t>　賒借收入</t>
  </si>
  <si>
    <t>　暫收代收款</t>
  </si>
  <si>
    <t>　收回以前年度歲出款</t>
  </si>
  <si>
    <t>　特種基金及保管款收入</t>
  </si>
  <si>
    <t>　短期借款</t>
  </si>
  <si>
    <t>　借入款或透支款</t>
  </si>
  <si>
    <t>DAT|226125440/0/3/0/2/$2/23/1|226125440/0/3/10/2/$2/23/1|226125440/0/3/4/2/$2/23|0/0/0/0/0/0/0|226125440/0/3/3/2/$2/23|0/0/0/0/0/0/0</t>
  </si>
  <si>
    <t>　收回以前年度經費賸餘</t>
  </si>
  <si>
    <t>DAT|226125440/0/3/0/2/$2/110902/1|226125440/0/3/10/2/$2/110902/1|226125440/0/3/4/2/$2/110902|0/0/0/0/0/0/0|226125440/0/3/3/2/$2/110902|0/0/0/0/0/0/0</t>
  </si>
  <si>
    <t>　預算外其他收入</t>
  </si>
  <si>
    <t>(*)收入總計</t>
  </si>
  <si>
    <t>DAT|226125490/0/1/0/2/$2/34/1|226125490/0/1/10/2/$2/34/1|226125490/0/1/1/2/$2/34|226125490/0/1/2/2/$2/34|226125490/0/1/3/2/$2/34|226125470/0/1/0/0/$2/34</t>
  </si>
  <si>
    <t>　　立法支出</t>
  </si>
  <si>
    <t>　補助及協助支出</t>
  </si>
  <si>
    <t>DAT|226125490/0/2/0/2/$2/34/1|226125490/0/2/10/2/$2/34/1|226125490/0/2/1/2/$2/34|226125490/0/2/2/2/$2/34|226125490/0/2/3/2/$2/34|226125470/0/2/0/0/$2/34</t>
  </si>
  <si>
    <t>DAT|226125490/0/2/0/2/$2/8/1|226125490/0/2/10/2/$2/8/1|226125490/0/2/1/2/$2/8|226125490/0/2/2/2/$2/8|226125490/0/2/3/2/$2/8|226125470/0/2/0/0/$2/8</t>
  </si>
  <si>
    <t>DAT|226125490/0/2/0/2/$2/14/1|226125490/0/2/10/2/$2/14/1|226125490/0/2/1/2/$2/14|226125490/0/2/2/2/$2/14|226125490/0/2/3/2/$2/14|226125470/0/2/0/0/$2/14</t>
  </si>
  <si>
    <t>融資性庫款支出</t>
  </si>
  <si>
    <t>　債務還本支出</t>
  </si>
  <si>
    <t>預算外庫款支出</t>
  </si>
  <si>
    <t>　預撥經費</t>
  </si>
  <si>
    <t>　墊付款</t>
  </si>
  <si>
    <t>　預付款項</t>
  </si>
  <si>
    <t>　退還以前年度歲入款</t>
  </si>
  <si>
    <t>　特種基金及保管款支出</t>
  </si>
  <si>
    <t>　預算外其他支出</t>
  </si>
  <si>
    <t>(*)支出總計</t>
  </si>
  <si>
    <t>本月結存數(元)</t>
  </si>
  <si>
    <t>填表</t>
  </si>
  <si>
    <t>審核</t>
  </si>
  <si>
    <t>　業務主管人員</t>
  </si>
  <si>
    <t>機關首長</t>
  </si>
  <si>
    <t>中華民國　　年　　月　　日編製</t>
  </si>
  <si>
    <t>　主辦統計人員</t>
  </si>
  <si>
    <t>資料來源：根據本鄉(鎮、市)公庫收入及支出資料編製。
填表說明：1.本表編製3份，1份送本縣政府財政單位，1份送本鄉(鎮、市)主計室，1份自存。
　　　　　2.本表科目別請列細項，並參考相關法規及財政部「公庫收支網際網路報送相關科目」填列。
備　　註：因四捨五入關係，各表細項加總或與總數未盡相同。</t>
  </si>
  <si>
    <t>本月實際結存數(元)</t>
  </si>
  <si>
    <t>結存數正確</t>
  </si>
  <si>
    <t>特別預算結存數正確</t>
  </si>
  <si>
    <t>科目及代號</t>
  </si>
  <si>
    <t>合    計</t>
  </si>
  <si>
    <t>本   年   度   收   入</t>
  </si>
  <si>
    <t>以   前   年   度   收   入</t>
  </si>
  <si>
    <t>名      稱</t>
  </si>
  <si>
    <t>本   月</t>
  </si>
  <si>
    <t>累  計</t>
  </si>
  <si>
    <t>經　　資　　門　(合計)</t>
  </si>
  <si>
    <t>經　　常　　門　(小計)</t>
  </si>
  <si>
    <t>01</t>
  </si>
  <si>
    <t>稅課收入</t>
  </si>
  <si>
    <t>　土地稅</t>
  </si>
  <si>
    <t>　　地價稅</t>
  </si>
  <si>
    <t>02</t>
  </si>
  <si>
    <t>　房屋稅</t>
  </si>
  <si>
    <t>04</t>
  </si>
  <si>
    <t>　契稅</t>
  </si>
  <si>
    <t>　　契稅</t>
  </si>
  <si>
    <t>06</t>
  </si>
  <si>
    <t>　娛樂稅</t>
  </si>
  <si>
    <t>07</t>
  </si>
  <si>
    <t>　遺產及贈與稅</t>
  </si>
  <si>
    <t>　　遺產稅</t>
  </si>
  <si>
    <t>　　贈與稅</t>
  </si>
  <si>
    <t>09</t>
  </si>
  <si>
    <t>　統籌分配稅</t>
  </si>
  <si>
    <t>42,346,656(含暫收款800,000元)</t>
    <phoneticPr fontId="3" type="noConversion"/>
  </si>
  <si>
    <t>40,701,119(含暫收款800,000元)</t>
    <phoneticPr fontId="3" type="noConversion"/>
  </si>
  <si>
    <t>　　普通統籌</t>
  </si>
  <si>
    <t>03</t>
  </si>
  <si>
    <t>罰款及賠償收入</t>
  </si>
  <si>
    <t>　罰金罰鍰及怠金</t>
  </si>
  <si>
    <t>　　罰金罰鍰</t>
  </si>
  <si>
    <t>　沒入及沒收財物</t>
  </si>
  <si>
    <t>　　沒入金</t>
  </si>
  <si>
    <t>　賠償收入</t>
  </si>
  <si>
    <t>　　一般賠償收入</t>
  </si>
  <si>
    <t>規費收入</t>
  </si>
  <si>
    <t>　行政規費收入</t>
  </si>
  <si>
    <t>　　證照費</t>
  </si>
  <si>
    <t>　使用規費收入</t>
  </si>
  <si>
    <t>　　資料使用費</t>
  </si>
  <si>
    <t>13</t>
  </si>
  <si>
    <t>　　場地設施使用費</t>
  </si>
  <si>
    <t>15</t>
  </si>
  <si>
    <t>　　道路使用費</t>
  </si>
  <si>
    <t>財產收入</t>
  </si>
  <si>
    <t>　財產孳息</t>
  </si>
  <si>
    <t>　　利息收入</t>
  </si>
  <si>
    <t>　　租金收入</t>
  </si>
  <si>
    <t>營業盈餘及事業收入</t>
  </si>
  <si>
    <t>　營業基金盈餘繳庫</t>
  </si>
  <si>
    <t>　　股息紅利繳庫</t>
  </si>
  <si>
    <t>08</t>
  </si>
  <si>
    <t>補助及協助收入</t>
  </si>
  <si>
    <t>85,878,354(含暫收款7,186,772元)</t>
    <phoneticPr fontId="3" type="noConversion"/>
  </si>
  <si>
    <t>9,530,099(含暫收款7,186,772元)</t>
    <phoneticPr fontId="3" type="noConversion"/>
  </si>
  <si>
    <t>　上級政府補助收入</t>
  </si>
  <si>
    <t>　　一般性補助收入</t>
  </si>
  <si>
    <t>　　計畫型補助收入</t>
  </si>
  <si>
    <t>84,435,027(含暫收款7,186,772元)</t>
    <phoneticPr fontId="3" type="noConversion"/>
  </si>
  <si>
    <t>8,086,772(含暫收款7,186,772元)</t>
    <phoneticPr fontId="3" type="noConversion"/>
  </si>
  <si>
    <t>11</t>
  </si>
  <si>
    <t>其他收入</t>
  </si>
  <si>
    <t>　學雜費收入</t>
  </si>
  <si>
    <t>　　學雜費收入</t>
  </si>
  <si>
    <t>　雜項收入</t>
  </si>
  <si>
    <t>　　收回以前年度歲出</t>
  </si>
  <si>
    <t>　　廢棄物清理費</t>
  </si>
  <si>
    <t>10</t>
  </si>
  <si>
    <t>　　其他雜項收入</t>
  </si>
  <si>
    <t>資　　本　　門　(小計)</t>
  </si>
  <si>
    <t>1,240,000(含暫收款1,240,000元)</t>
    <phoneticPr fontId="3" type="noConversion"/>
  </si>
  <si>
    <t>　財產售價</t>
  </si>
  <si>
    <t>　　土地售價</t>
  </si>
  <si>
    <t>收　入　總　計</t>
  </si>
  <si>
    <t>本   年   度   支   出</t>
  </si>
  <si>
    <t>以   前   年   度   支   出</t>
  </si>
  <si>
    <t>一般政務支出</t>
  </si>
  <si>
    <t>32</t>
  </si>
  <si>
    <t>　行政支出</t>
  </si>
  <si>
    <t>　　一般行政</t>
  </si>
  <si>
    <t>　　主計業務</t>
  </si>
  <si>
    <t>　　人事業務</t>
  </si>
  <si>
    <t>　　政風業務</t>
  </si>
  <si>
    <t>05</t>
  </si>
  <si>
    <t>　　施政計畫綜合業務</t>
  </si>
  <si>
    <t>33</t>
  </si>
  <si>
    <t>　民政支出</t>
  </si>
  <si>
    <t>　　民政業務</t>
  </si>
  <si>
    <t>　　役政業務</t>
  </si>
  <si>
    <t>　　地政業務</t>
  </si>
  <si>
    <t>　　原住民族業務</t>
  </si>
  <si>
    <t>　　殯葬業務</t>
  </si>
  <si>
    <t>34</t>
  </si>
  <si>
    <t>　財務支出</t>
  </si>
  <si>
    <t>　　財政及公產業務</t>
  </si>
  <si>
    <t>36</t>
  </si>
  <si>
    <t>　立法支出</t>
  </si>
  <si>
    <t>　　議事業務</t>
  </si>
  <si>
    <t>教育科學文化支出</t>
  </si>
  <si>
    <t>51</t>
  </si>
  <si>
    <t>　教育支出</t>
  </si>
  <si>
    <t>　　幼兒管理</t>
  </si>
  <si>
    <t>53</t>
  </si>
  <si>
    <t>　文化支出</t>
  </si>
  <si>
    <t>　　文教活動</t>
  </si>
  <si>
    <t>經濟發展支出</t>
  </si>
  <si>
    <t>58</t>
  </si>
  <si>
    <t>　農業支出</t>
  </si>
  <si>
    <t>　　農業管理與業務</t>
  </si>
  <si>
    <t>59</t>
  </si>
  <si>
    <t>　工業支出</t>
  </si>
  <si>
    <t>　　都市計畫</t>
  </si>
  <si>
    <t>60</t>
  </si>
  <si>
    <t>　交通支出</t>
  </si>
  <si>
    <t>　　交通管理業務</t>
  </si>
  <si>
    <t>61</t>
  </si>
  <si>
    <t>　其他經濟服務支出</t>
  </si>
  <si>
    <t>　　工商管理</t>
  </si>
  <si>
    <t>　　公園與路燈管理</t>
  </si>
  <si>
    <t>　　市場管理</t>
  </si>
  <si>
    <t>社會福利支出</t>
  </si>
  <si>
    <t>67</t>
  </si>
  <si>
    <t>　社會救助支出</t>
  </si>
  <si>
    <t>　　社會救濟</t>
  </si>
  <si>
    <t>68</t>
  </si>
  <si>
    <t>　福利服務支出</t>
  </si>
  <si>
    <t>　　社政業務</t>
  </si>
  <si>
    <t>社區發展及環境保護支出</t>
  </si>
  <si>
    <t>72</t>
  </si>
  <si>
    <t>　社區發展支出</t>
  </si>
  <si>
    <t>　　社區發展</t>
  </si>
  <si>
    <t>73</t>
  </si>
  <si>
    <t>　環境保護支出</t>
  </si>
  <si>
    <t>　　公共衛生</t>
  </si>
  <si>
    <t>　　環保業務</t>
  </si>
  <si>
    <t>退休撫卹支出</t>
  </si>
  <si>
    <t>75</t>
  </si>
  <si>
    <t>　退休撫卹給付支出</t>
  </si>
  <si>
    <t>　　公務人員退休給付</t>
  </si>
  <si>
    <t>　　公務人員撫卹給付</t>
  </si>
  <si>
    <t>補助及其他支出</t>
  </si>
  <si>
    <t>89</t>
  </si>
  <si>
    <t>　　公務人員各項補助</t>
  </si>
  <si>
    <t>90</t>
  </si>
  <si>
    <t>　　一般建築及設備</t>
  </si>
  <si>
    <t>　　道路橋樑工程</t>
  </si>
  <si>
    <t>　　路燈工程</t>
  </si>
  <si>
    <t>墊付款</t>
  </si>
  <si>
    <t>暫付款-其他</t>
    <phoneticPr fontId="3" type="noConversion"/>
  </si>
  <si>
    <t>退還以前年度歲入款</t>
    <phoneticPr fontId="3" type="noConversion"/>
  </si>
  <si>
    <t>支　出　總　計</t>
  </si>
  <si>
    <t>上　月　結　存</t>
  </si>
  <si>
    <t>本　月　結　存</t>
  </si>
  <si>
    <t>未　兌　付　支　票　款</t>
  </si>
  <si>
    <t>本　月　公　庫　實　際　結　存　數</t>
  </si>
  <si>
    <t>填表　　　　　　　　　　審核　　　　　　　　　　主辦出納　　　　　　　　　　主辦會計　　　　　　　　　　機關首長　　　　　　　　　　
資料來源：根據本鄉(鎮、市)公庫收入及支出資料編製。　　　　　　　　　　　　　　　　　　　　　　　中華民國  108 年  03  月  12  日   編製
填表說明：1.本表編製3份，1份送本縣財政單位，1份送本鄉(鎮、市)主計室，1份自存。
　　　　　2.本表科目別請列細項，並參考相關法規及財政部「公庫收支網際網路報送相關科目」填列。
備　　註：因四捨五入關係，各表細項加總或與總數未盡相同。</t>
  </si>
  <si>
    <t>21,653,990(含暫收款8,153,990元)</t>
    <phoneticPr fontId="3" type="noConversion"/>
  </si>
  <si>
    <t>64,000,646(含暫收款8,153,990元)</t>
    <phoneticPr fontId="3" type="noConversion"/>
  </si>
  <si>
    <t>62,355,109(含暫收款8,153,990元)</t>
    <phoneticPr fontId="3" type="noConversion"/>
  </si>
  <si>
    <t>17,257,599(含暫收款7,179,303元)</t>
    <phoneticPr fontId="3" type="noConversion"/>
  </si>
  <si>
    <t>103,135,953(含暫收款7,179,303元)</t>
    <phoneticPr fontId="3" type="noConversion"/>
  </si>
  <si>
    <t>216,781(含暫收款-7,469元)</t>
    <phoneticPr fontId="3" type="noConversion"/>
  </si>
  <si>
    <t>9,746,880(含暫收款7,179,303元)</t>
    <phoneticPr fontId="3" type="noConversion"/>
  </si>
  <si>
    <t>101,692,626(含暫收款7,179,303元)</t>
    <phoneticPr fontId="3" type="noConversion"/>
  </si>
  <si>
    <t>8,303,553(含暫收款7,179,303元)</t>
    <phoneticPr fontId="3" type="noConversion"/>
  </si>
  <si>
    <t>　　水利行政</t>
  </si>
  <si>
    <t>填表　　　　　　　　　　審核　　　　　　　　　　主辦出納　　　　　　　　　　主辦會計　　　　　　　　　　機關首長　　　　　　　　　　
資料來源：根據本鄉(鎮、市)公庫收入及支出資料編製。　　　　　　　　　　　　　　　　　　　　　　　中華民國  108 年  04  月  09  日   編製
填表說明：1.本表編製3份，1份送本縣財政單位，1份送本鄉(鎮、市)主計室，1份自存。
　　　　　2.本表科目別請列細項，並參考相關法規及財政部「公庫收支網際網路報送相關科目」填列。
備　　註：因四捨五入關係，各表細項加總或與總數未盡相同。</t>
  </si>
  <si>
    <t>78,300,646(含暫收款8,013,659元)</t>
    <phoneticPr fontId="3" type="noConversion"/>
  </si>
  <si>
    <t>76,655,109(含暫收款8,013,659元)</t>
    <phoneticPr fontId="3" type="noConversion"/>
  </si>
  <si>
    <t>121,809,601(含暫收款7,179,303元)</t>
    <phoneticPr fontId="3" type="noConversion"/>
  </si>
  <si>
    <t>27,563,773(含暫收款7,179,303元)</t>
    <phoneticPr fontId="3" type="noConversion"/>
  </si>
  <si>
    <t>120,366,274(含暫收款7,179,303元)</t>
    <phoneticPr fontId="3" type="noConversion"/>
  </si>
  <si>
    <t>26,120,446(含暫收款7,179,303元)</t>
    <phoneticPr fontId="3" type="noConversion"/>
  </si>
  <si>
    <t>　　教育管理與輔導</t>
  </si>
  <si>
    <t>　　水利工程</t>
  </si>
  <si>
    <t>退還以前年度歲入款</t>
    <phoneticPr fontId="3" type="noConversion"/>
  </si>
  <si>
    <t>填表　　　　　　　　　　審核　　　　　　　　　　主辦出納　　　　　　　　　　主辦會計　　　　　　　　　　機關首長　　　　　　　　　　
資料來源：根據本鄉(鎮、市)公庫收入及支出資料編製。　　　　　　　　　　　　　　　　　　　　　　　中華民國  108 年  05  月  07  日   編製
填表說明：1.本表編製3份，1份送本縣財政單位，1份送本鄉(鎮、市)主計室，1份自存。
　　　　　2.本表科目別請列細項，並參考相關法規及財政部「公庫收支網際網路報送相關科目」填列。
備　　註：因四捨五入關係，各表細項加總或與總數未盡相同。</t>
  </si>
  <si>
    <t>92,600,646(含暫收款8,013,659元)</t>
    <phoneticPr fontId="3" type="noConversion"/>
  </si>
  <si>
    <t>90,955,109(含暫收款8,013,659元)</t>
    <phoneticPr fontId="3" type="noConversion"/>
  </si>
  <si>
    <t>5,565,115(含暫收款1,586,721元)</t>
    <phoneticPr fontId="3" type="noConversion"/>
  </si>
  <si>
    <t>3,035,226(含暫收款1,586,721元)</t>
    <phoneticPr fontId="3" type="noConversion"/>
  </si>
  <si>
    <t>30,598,999(含暫收款8,766,024元)</t>
    <phoneticPr fontId="3" type="noConversion"/>
  </si>
  <si>
    <t>4,519,020(含暫收款1,586,721元)</t>
    <phoneticPr fontId="3" type="noConversion"/>
  </si>
  <si>
    <t>1,989,131(含暫收款1,586,721元)</t>
    <phoneticPr fontId="3" type="noConversion"/>
  </si>
  <si>
    <t>28,109,577(含暫收款8,766,024元)</t>
    <phoneticPr fontId="3" type="noConversion"/>
  </si>
  <si>
    <t>填表　　　　　　　　　　審核　　　　　　　　　　主辦出納　　　　　　　　　　主辦會計　　　　　　　　　　機關首長　　　　　　　　　　
資料來源：根據本鄉(鎮、市)公庫收入及支出資料編製。　　　　　　　　　　　　　　　　　　　　　　　中華民國  108 年  06  月  10  日   編製
填表說明：1.本表編製3份，1份送本縣財政單位，1份送本鄉(鎮、市)主計室，1份自存。
　　　　　2.本表科目別請列細項，並參考相關法規及財政部「公庫收支網際網路報送相關科目」填列。
備　　註：因四捨五入關係，各表細項加總或與總數未盡相同。</t>
  </si>
  <si>
    <t>填表　　　　　　　　　　審核　　　　　　　　　　主辦出納　　　　　　　　　　主辦會計　　　　　　　　　　機關首長　　　　　　　　　　
資料來源：根據本鄉(鎮、市)公庫收入及支出資料編製。　　　　　　　　　　　　　　　　　　　　　　　中華民國  108 年  07  月  08  日   編製
填表說明：1.本表編製3份，1份送本縣財政單位，1份送本鄉(鎮、市)主計室，1份自存。
　　　　　2.本表科目別請列細項，並參考相關法規及財政部「公庫收支網際網路報送相關科目」填列。
備　　註：因四捨五入關係，各表細項加總或與總數未盡相同。</t>
  </si>
  <si>
    <t>名      稱</t>
    <phoneticPr fontId="3" type="noConversion"/>
  </si>
  <si>
    <t>　　下水道工程</t>
  </si>
  <si>
    <t>填表　　　　　　　　　　審核　　　　　　　　　　主辦出納　　　　　　　　　　主辦會計　　　　　　　　　　機關首長　　　　　　　　　　
資料來源：根據本鄉(鎮、市)公庫收入及支出資料編製。　　　　　　　　　　　　　　　　　　　　　　　中華民國  108 年  08  月  08  日   編製
填表說明：1.本表編製3份，1份送本縣財政單位，1份送本鄉(鎮、市)主計室，1份自存。
　　　　　2.本表科目別請列細項，並參考相關法規及財政部「公庫收支網際網路報送相關科目」填列。
備　　註：因四捨五入關係，各表細項加總或與總數未盡相同。</t>
  </si>
  <si>
    <t>暫付款-其他</t>
    <phoneticPr fontId="3" type="noConversion"/>
  </si>
  <si>
    <t>退還以前年度歲入款</t>
    <phoneticPr fontId="3" type="noConversion"/>
  </si>
  <si>
    <t>填表　　　　　　　　　　審核　　　　　　　　　　主辦出納　　　　　　　　　　主辦會計　　　　　　　　　　機關首長　　　　　　　　　　
資料來源：根據本鄉(鎮、市)公庫收入及支出資料編製。　　　　　　　　　　　　　　　　　　　　　　　中華民國  108 年  09  月  11  日   編製
填表說明：1.本表編製3份，1份送本縣財政單位，1份送本鄉(鎮、市)主計室，1份自存。
　　　　　2.本表科目別請列細項，並參考相關法規及財政部「公庫收支網際網路報送相關科目」填列。
備　　註：因四捨五入關係，各表細項加總或與總數未盡相同。</t>
  </si>
  <si>
    <t>暫付款-其他</t>
    <phoneticPr fontId="3" type="noConversion"/>
  </si>
  <si>
    <t>填表　　　　　　　　　　審核　　　　　　　　　　主辦出納　　　　　　　　　　主辦會計　　　　　　　　　　機關首長　　　　　　　　　　
資料來源：根據本鄉(鎮、市)公庫收入及支出資料編製。　　　　　　　　　　　　　　　　　　　　　　　中華民國  108 年  10  月  04  日   編製
填表說明：1.本表編製3份，1份送本縣財政單位，1份送本鄉(鎮、市)主計室，1份自存。
　　　　　2.本表科目別請列細項，並參考相關法規及財政部「公庫收支網際網路報送相關科目」填列。
備　　註：因四捨五入關係，各表細項加總或與總數未盡相同。</t>
  </si>
  <si>
    <t>　　賠償準備金</t>
  </si>
  <si>
    <t>填表　　　　　　　　　　審核　　　　　　　　　　主辦出納　　　　　　　　　　主辦會計　　　　　　　　　　機關首長　　　　　　　　　　
資料來源：根據本鄉(鎮、市)公庫收入及支出資料編製。　　　　　　　　　　　　　　　　　　　　　　　中華民國  108 年  11  月  07  日   編製
填表說明：1.本表編製3份，1份送本縣財政單位，1份送本鄉(鎮、市)主計室，1份自存。
　　　　　2.本表科目別請列細項，並參考相關法規及財政部「公庫收支網際網路報送相關科目」填列。
備　　註：因四捨五入關係，各表細項加總或與總數未盡相同。</t>
  </si>
  <si>
    <t>　　災害準備金</t>
  </si>
  <si>
    <t>填表　　　　　　　　　　審核　　　　　　　　　　主辦出納　　　　　　　　　　主辦會計　　　　　　　　　　機關首長　　　　　　　　　　
資料來源：根據本鄉(鎮、市)公庫收入及支出資料編製。　　　　　　　　　　　　　　　　　　　　　　　中華民國  108 年  12  月  05  日   編製
填表說明：1.本表編製3份，1份送本縣財政單位，1份送本鄉(鎮、市)主計室，1份自存。
　　　　　2.本表科目別請列細項，並參考相關法規及財政部「公庫收支網際網路報送相關科目」填列。
備　　註：因四捨五入關係，各表細項加總或與總數未盡相同。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</si>
</sst>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m&quot;月&quot;d&quot;日&quot;"/>
    <numFmt numFmtId="177" formatCode="0_);[Red]\(0\)"/>
    <numFmt numFmtId="178" formatCode="0_ "/>
    <numFmt numFmtId="179" formatCode="#,##0.00_);[Red]\(#,##0.00\)"/>
    <numFmt numFmtId="180" formatCode="###,##0;\-###,##0;&quot;－&quot;"/>
    <numFmt numFmtId="181" formatCode="#,##0_ "/>
  </numFmts>
  <fonts count="52" x14ac:knownFonts="1">
    <font>
      <sz val="12"/>
      <color theme="1"/>
      <name val="新細明體"/>
      <family val="1"/>
      <charset val="136"/>
      <scheme val="minor"/>
    </font>
    <font>
      <sz val="12"/>
      <color indexed="8"/>
      <name val="標楷體"/>
      <family val="4"/>
      <charset val="136"/>
    </font>
    <font>
      <sz val="14"/>
      <color indexed="8"/>
      <name val="標楷體"/>
      <family val="4"/>
      <charset val="136"/>
    </font>
    <font>
      <sz val="9"/>
      <name val="新細明體"/>
      <family val="1"/>
      <charset val="136"/>
    </font>
    <font>
      <b/>
      <sz val="14"/>
      <color indexed="8"/>
      <name val="標楷體"/>
      <family val="4"/>
      <charset val="136"/>
    </font>
    <font>
      <sz val="7"/>
      <color indexed="8"/>
      <name val="Times New Roman"/>
      <family val="1"/>
    </font>
    <font>
      <b/>
      <sz val="14"/>
      <color indexed="53"/>
      <name val="標楷體"/>
      <family val="4"/>
      <charset val="136"/>
    </font>
    <font>
      <sz val="12"/>
      <color indexed="8"/>
      <name val="新細明體"/>
      <family val="1"/>
      <charset val="136"/>
    </font>
    <font>
      <sz val="12"/>
      <color indexed="8"/>
      <name val="標楷體"/>
      <family val="4"/>
      <charset val="136"/>
    </font>
    <font>
      <sz val="11"/>
      <color indexed="8"/>
      <name val="新細明體"/>
      <family val="1"/>
      <charset val="136"/>
    </font>
    <font>
      <sz val="14"/>
      <color indexed="8"/>
      <name val="標楷體"/>
      <family val="4"/>
      <charset val="136"/>
    </font>
    <font>
      <sz val="13.5"/>
      <color indexed="8"/>
      <name val="標楷體"/>
      <family val="4"/>
      <charset val="136"/>
    </font>
    <font>
      <b/>
      <sz val="16"/>
      <color indexed="8"/>
      <name val="標楷體"/>
      <family val="4"/>
      <charset val="136"/>
    </font>
    <font>
      <sz val="11"/>
      <color indexed="8"/>
      <name val="標楷體"/>
      <family val="4"/>
      <charset val="136"/>
    </font>
    <font>
      <sz val="12"/>
      <color indexed="8"/>
      <name val="新細明體"/>
      <family val="1"/>
      <charset val="136"/>
    </font>
    <font>
      <sz val="9"/>
      <name val="新細明體"/>
      <family val="1"/>
      <charset val="136"/>
    </font>
    <font>
      <u/>
      <sz val="10.55"/>
      <color theme="10"/>
      <name val="新細明體"/>
      <family val="1"/>
      <charset val="136"/>
    </font>
    <font>
      <sz val="9"/>
      <name val="新細明體"/>
      <family val="1"/>
      <charset val="136"/>
      <scheme val="minor"/>
    </font>
    <font>
      <sz val="13"/>
      <color indexed="8"/>
      <name val="標楷體"/>
      <family val="4"/>
      <charset val="136"/>
    </font>
    <font>
      <sz val="13"/>
      <color theme="1"/>
      <name val="標楷體"/>
      <family val="4"/>
      <charset val="136"/>
    </font>
    <font>
      <b/>
      <sz val="12"/>
      <color indexed="8"/>
      <name val="標楷體"/>
      <family val="4"/>
      <charset val="136"/>
    </font>
    <font>
      <sz val="12"/>
      <color theme="1"/>
      <name val="新細明體"/>
      <family val="2"/>
      <charset val="136"/>
    </font>
    <font>
      <sz val="12"/>
      <color theme="1"/>
      <name val="細明體"/>
      <family val="3"/>
      <charset val="136"/>
    </font>
    <font>
      <b/>
      <sz val="14"/>
      <color theme="1"/>
      <name val="新細明體"/>
      <family val="1"/>
      <charset val="136"/>
    </font>
    <font>
      <sz val="10"/>
      <color theme="1"/>
      <name val="新細明體"/>
      <family val="2"/>
      <charset val="136"/>
    </font>
    <font>
      <sz val="12"/>
      <color indexed="62"/>
      <name val="新細明體"/>
      <family val="1"/>
      <charset val="136"/>
    </font>
    <font>
      <b/>
      <sz val="11"/>
      <color indexed="44"/>
      <name val="Times New Roman"/>
      <family val="1"/>
    </font>
    <font>
      <b/>
      <sz val="11"/>
      <color indexed="44"/>
      <name val="細明體"/>
      <family val="3"/>
      <charset val="136"/>
    </font>
    <font>
      <b/>
      <i/>
      <sz val="14"/>
      <color indexed="62"/>
      <name val="Times New Roman CE"/>
      <family val="1"/>
      <charset val="238"/>
    </font>
    <font>
      <b/>
      <i/>
      <sz val="18"/>
      <color indexed="62"/>
      <name val="新細明體"/>
      <family val="1"/>
      <charset val="136"/>
    </font>
    <font>
      <b/>
      <i/>
      <sz val="12"/>
      <color indexed="62"/>
      <name val="新細明體"/>
      <family val="1"/>
      <charset val="136"/>
    </font>
    <font>
      <b/>
      <sz val="11.5"/>
      <color indexed="62"/>
      <name val="新細明體"/>
      <family val="1"/>
      <charset val="136"/>
    </font>
    <font>
      <sz val="12"/>
      <color indexed="62"/>
      <name val="Times New Roman"/>
      <family val="1"/>
    </font>
    <font>
      <b/>
      <sz val="11"/>
      <color indexed="18"/>
      <name val="新細明體"/>
      <family val="1"/>
      <charset val="136"/>
    </font>
    <font>
      <b/>
      <sz val="11.5"/>
      <color indexed="18"/>
      <name val="新細明體"/>
      <family val="1"/>
      <charset val="136"/>
    </font>
    <font>
      <b/>
      <sz val="11.5"/>
      <color indexed="18"/>
      <name val="細明體"/>
      <family val="3"/>
      <charset val="136"/>
    </font>
    <font>
      <b/>
      <sz val="11.5"/>
      <color indexed="18"/>
      <name val="Times New Roman"/>
      <family val="1"/>
    </font>
    <font>
      <b/>
      <sz val="12"/>
      <color indexed="62"/>
      <name val="新細明體"/>
      <family val="1"/>
      <charset val="136"/>
    </font>
    <font>
      <b/>
      <sz val="12"/>
      <name val="Times New Roman"/>
      <family val="1"/>
    </font>
    <font>
      <b/>
      <sz val="12"/>
      <name val="新細明體"/>
      <family val="1"/>
      <charset val="136"/>
    </font>
    <font>
      <sz val="11"/>
      <name val="Times New Roman CE"/>
      <family val="1"/>
      <charset val="238"/>
    </font>
    <font>
      <sz val="12"/>
      <name val="Times New Roman"/>
      <family val="1"/>
    </font>
    <font>
      <sz val="11.5"/>
      <name val="新細明體"/>
      <family val="1"/>
      <charset val="136"/>
    </font>
    <font>
      <b/>
      <sz val="11"/>
      <color indexed="62"/>
      <name val="新細明體"/>
      <family val="1"/>
      <charset val="136"/>
    </font>
    <font>
      <sz val="12"/>
      <color indexed="10"/>
      <name val="新細明體"/>
      <family val="1"/>
      <charset val="136"/>
    </font>
    <font>
      <b/>
      <sz val="9"/>
      <color indexed="10"/>
      <name val="新細明體"/>
      <family val="1"/>
      <charset val="136"/>
    </font>
    <font>
      <b/>
      <sz val="9"/>
      <color indexed="62"/>
      <name val="新細明體"/>
      <family val="1"/>
      <charset val="136"/>
    </font>
    <font>
      <sz val="9"/>
      <color indexed="62"/>
      <name val="新細明體"/>
      <family val="1"/>
      <charset val="136"/>
    </font>
    <font>
      <sz val="9"/>
      <color indexed="81"/>
      <name val="新細明體"/>
      <family val="1"/>
      <charset val="136"/>
    </font>
    <font>
      <sz val="12"/>
      <name val="新細明體"/>
      <family val="1"/>
      <charset val="136"/>
    </font>
    <font>
      <sz val="9"/>
      <name val="標楷體"/>
      <family val="4"/>
      <charset val="136"/>
    </font>
    <font>
      <sz val="11"/>
      <name val="標楷體"/>
      <family val="4"/>
      <charset val="136"/>
    </font>
  </fonts>
  <fills count="12">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9"/>
        <bgColor indexed="64"/>
      </patternFill>
    </fill>
    <fill>
      <patternFill patternType="solid">
        <fgColor indexed="44"/>
        <bgColor indexed="64"/>
      </patternFill>
    </fill>
    <fill>
      <patternFill patternType="solid">
        <fgColor indexed="42"/>
        <bgColor indexed="64"/>
      </patternFill>
    </fill>
    <fill>
      <patternFill patternType="solid">
        <fgColor indexed="26"/>
        <bgColor indexed="64"/>
      </patternFill>
    </fill>
    <fill>
      <patternFill patternType="solid">
        <fgColor indexed="41"/>
        <bgColor indexed="64"/>
      </patternFill>
    </fill>
    <fill>
      <patternFill patternType="solid">
        <fgColor indexed="43"/>
        <bgColor indexed="64"/>
      </patternFill>
    </fill>
    <fill>
      <patternFill patternType="solid">
        <fgColor theme="0"/>
        <bgColor indexed="64"/>
      </patternFill>
    </fill>
    <fill>
      <patternFill patternType="solid">
        <fgColor theme="4" tint="0.79998168889431442"/>
        <bgColor indexed="64"/>
      </patternFill>
    </fill>
  </fills>
  <borders count="4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18"/>
      </left>
      <right style="hair">
        <color indexed="18"/>
      </right>
      <top style="hair">
        <color indexed="18"/>
      </top>
      <bottom style="hair">
        <color indexed="18"/>
      </bottom>
      <diagonal/>
    </border>
    <border>
      <left/>
      <right/>
      <top/>
      <bottom style="hair">
        <color indexed="18"/>
      </bottom>
      <diagonal/>
    </border>
    <border>
      <left/>
      <right/>
      <top style="hair">
        <color indexed="18"/>
      </top>
      <bottom style="medium">
        <color indexed="18"/>
      </bottom>
      <diagonal/>
    </border>
    <border>
      <left style="hair">
        <color indexed="18"/>
      </left>
      <right style="hair">
        <color indexed="18"/>
      </right>
      <top style="hair">
        <color indexed="18"/>
      </top>
      <bottom style="medium">
        <color indexed="18"/>
      </bottom>
      <diagonal/>
    </border>
    <border>
      <left style="hair">
        <color indexed="64"/>
      </left>
      <right/>
      <top style="medium">
        <color indexed="18"/>
      </top>
      <bottom style="medium">
        <color indexed="18"/>
      </bottom>
      <diagonal/>
    </border>
    <border>
      <left style="medium">
        <color indexed="18"/>
      </left>
      <right style="medium">
        <color indexed="18"/>
      </right>
      <top style="medium">
        <color indexed="18"/>
      </top>
      <bottom style="medium">
        <color indexed="18"/>
      </bottom>
      <diagonal/>
    </border>
    <border>
      <left/>
      <right style="hair">
        <color indexed="64"/>
      </right>
      <top style="medium">
        <color indexed="18"/>
      </top>
      <bottom style="medium">
        <color indexed="18"/>
      </bottom>
      <diagonal/>
    </border>
    <border>
      <left style="hair">
        <color indexed="64"/>
      </left>
      <right style="hair">
        <color indexed="64"/>
      </right>
      <top style="medium">
        <color indexed="18"/>
      </top>
      <bottom style="medium">
        <color indexed="18"/>
      </bottom>
      <diagonal/>
    </border>
    <border>
      <left style="hair">
        <color indexed="64"/>
      </left>
      <right style="medium">
        <color rgb="FF000080"/>
      </right>
      <top style="medium">
        <color indexed="18"/>
      </top>
      <bottom style="medium">
        <color indexed="18"/>
      </bottom>
      <diagonal/>
    </border>
    <border>
      <left style="hair">
        <color indexed="64"/>
      </left>
      <right/>
      <top/>
      <bottom style="hair">
        <color indexed="64"/>
      </bottom>
      <diagonal/>
    </border>
    <border>
      <left style="medium">
        <color indexed="18"/>
      </left>
      <right style="medium">
        <color indexed="18"/>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rgb="FF000080"/>
      </right>
      <top/>
      <bottom style="hair">
        <color indexed="64"/>
      </bottom>
      <diagonal/>
    </border>
    <border>
      <left style="hair">
        <color indexed="64"/>
      </left>
      <right/>
      <top style="hair">
        <color indexed="64"/>
      </top>
      <bottom style="hair">
        <color indexed="64"/>
      </bottom>
      <diagonal/>
    </border>
    <border>
      <left style="medium">
        <color indexed="18"/>
      </left>
      <right style="medium">
        <color indexed="18"/>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rgb="FF000080"/>
      </right>
      <top style="hair">
        <color indexed="64"/>
      </top>
      <bottom style="hair">
        <color indexed="64"/>
      </bottom>
      <diagonal/>
    </border>
    <border>
      <left style="medium">
        <color indexed="18"/>
      </left>
      <right style="medium">
        <color indexed="18"/>
      </right>
      <top style="hair">
        <color indexed="64"/>
      </top>
      <bottom style="medium">
        <color indexed="18"/>
      </bottom>
      <diagonal/>
    </border>
    <border>
      <left/>
      <right style="hair">
        <color indexed="64"/>
      </right>
      <top style="hair">
        <color indexed="64"/>
      </top>
      <bottom style="medium">
        <color indexed="18"/>
      </bottom>
      <diagonal/>
    </border>
    <border>
      <left style="hair">
        <color indexed="64"/>
      </left>
      <right style="hair">
        <color indexed="64"/>
      </right>
      <top style="hair">
        <color indexed="64"/>
      </top>
      <bottom style="medium">
        <color indexed="18"/>
      </bottom>
      <diagonal/>
    </border>
    <border>
      <left style="hair">
        <color indexed="64"/>
      </left>
      <right style="medium">
        <color rgb="FF000080"/>
      </right>
      <top style="hair">
        <color indexed="64"/>
      </top>
      <bottom style="medium">
        <color indexed="18"/>
      </bottom>
      <diagonal/>
    </border>
  </borders>
  <cellStyleXfs count="6">
    <xf numFmtId="0" fontId="0" fillId="0" borderId="0">
      <alignment vertical="center"/>
    </xf>
    <xf numFmtId="0" fontId="7" fillId="0" borderId="0">
      <alignment vertical="center"/>
    </xf>
    <xf numFmtId="0" fontId="16" fillId="0" borderId="0" applyNumberFormat="0" applyFill="0" applyBorder="0" applyAlignment="0" applyProtection="0">
      <alignment vertical="top"/>
      <protection locked="0"/>
    </xf>
    <xf numFmtId="0" fontId="21" fillId="0" borderId="0">
      <alignment vertical="center"/>
    </xf>
    <xf numFmtId="0" fontId="49" fillId="0" borderId="0"/>
    <xf numFmtId="0" fontId="49" fillId="0" borderId="0">
      <alignment vertical="center"/>
    </xf>
  </cellStyleXfs>
  <cellXfs count="214">
    <xf numFmtId="0" fontId="0" fillId="0" borderId="0" xfId="0">
      <alignment vertical="center"/>
    </xf>
    <xf numFmtId="0" fontId="0" fillId="0" borderId="0" xfId="0" applyAlignment="1">
      <alignment vertical="center" wrapText="1"/>
    </xf>
    <xf numFmtId="0" fontId="9" fillId="0" borderId="0" xfId="0" applyFont="1" applyAlignment="1">
      <alignment vertical="center" wrapText="1"/>
    </xf>
    <xf numFmtId="0" fontId="16" fillId="0" borderId="0" xfId="2" applyAlignment="1" applyProtection="1">
      <alignment vertical="center"/>
    </xf>
    <xf numFmtId="0" fontId="10" fillId="3" borderId="2" xfId="0" applyFont="1" applyFill="1" applyBorder="1">
      <alignment vertical="center"/>
    </xf>
    <xf numFmtId="0" fontId="10" fillId="3" borderId="2" xfId="0" applyFont="1" applyFill="1" applyBorder="1" applyAlignment="1">
      <alignment horizontal="justify" vertical="center"/>
    </xf>
    <xf numFmtId="0" fontId="10" fillId="3" borderId="2" xfId="0" applyFont="1" applyFill="1" applyBorder="1" applyAlignment="1">
      <alignment horizontal="left" vertical="center" indent="2"/>
    </xf>
    <xf numFmtId="0" fontId="10" fillId="3" borderId="2" xfId="0" applyFont="1" applyFill="1" applyBorder="1" applyAlignment="1">
      <alignment horizontal="left" vertical="center" wrapText="1" indent="2"/>
    </xf>
    <xf numFmtId="0" fontId="10" fillId="3" borderId="2" xfId="0" applyFont="1" applyFill="1" applyBorder="1" applyAlignment="1">
      <alignment horizontal="left" vertical="center" wrapText="1"/>
    </xf>
    <xf numFmtId="0" fontId="10" fillId="3" borderId="3" xfId="0" applyFont="1" applyFill="1" applyBorder="1" applyAlignment="1">
      <alignment horizontal="justify" vertical="center"/>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0" xfId="0" applyFill="1" applyAlignment="1">
      <alignment vertical="center" wrapText="1"/>
    </xf>
    <xf numFmtId="0" fontId="8" fillId="4" borderId="0" xfId="0" applyFont="1" applyFill="1" applyAlignment="1">
      <alignment vertical="top" wrapText="1"/>
    </xf>
    <xf numFmtId="0" fontId="0" fillId="4" borderId="0" xfId="0" applyFill="1">
      <alignment vertical="center"/>
    </xf>
    <xf numFmtId="0" fontId="9" fillId="4" borderId="0" xfId="0" applyFont="1" applyFill="1" applyAlignment="1">
      <alignment vertical="center" wrapText="1"/>
    </xf>
    <xf numFmtId="0" fontId="11" fillId="3" borderId="2" xfId="0" applyFont="1" applyFill="1" applyBorder="1" applyAlignment="1">
      <alignment horizontal="left" vertical="center" indent="2"/>
    </xf>
    <xf numFmtId="0" fontId="12" fillId="4" borderId="0" xfId="0" applyFont="1" applyFill="1" applyAlignment="1">
      <alignment vertical="center" wrapText="1"/>
    </xf>
    <xf numFmtId="0" fontId="10" fillId="4" borderId="0" xfId="0" applyFont="1" applyFill="1" applyAlignment="1">
      <alignment vertical="center" wrapText="1"/>
    </xf>
    <xf numFmtId="0" fontId="1" fillId="4" borderId="4" xfId="1" applyFont="1" applyFill="1" applyBorder="1" applyAlignment="1">
      <alignment horizontal="center" vertical="center" wrapText="1"/>
    </xf>
    <xf numFmtId="176" fontId="1" fillId="4" borderId="5" xfId="1" applyNumberFormat="1" applyFont="1" applyFill="1" applyBorder="1" applyAlignment="1">
      <alignment horizontal="center" vertical="center" wrapText="1"/>
    </xf>
    <xf numFmtId="20" fontId="1" fillId="4" borderId="6" xfId="1" applyNumberFormat="1" applyFont="1" applyFill="1" applyBorder="1" applyAlignment="1">
      <alignment horizontal="center" vertical="center" wrapText="1"/>
    </xf>
    <xf numFmtId="0" fontId="2" fillId="3" borderId="2" xfId="0" applyFont="1" applyFill="1" applyBorder="1" applyAlignment="1">
      <alignment horizontal="left" vertical="center" indent="2"/>
    </xf>
    <xf numFmtId="0" fontId="2" fillId="3" borderId="2" xfId="0" applyFont="1" applyFill="1" applyBorder="1" applyAlignment="1">
      <alignment horizontal="left" vertical="center" wrapText="1" indent="2"/>
    </xf>
    <xf numFmtId="0" fontId="0" fillId="0" borderId="0" xfId="0"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4" fillId="2" borderId="1" xfId="0" applyFont="1" applyFill="1" applyBorder="1" applyAlignment="1">
      <alignment horizontal="center" vertical="center"/>
    </xf>
    <xf numFmtId="0" fontId="2" fillId="3" borderId="2" xfId="0" applyFont="1" applyFill="1" applyBorder="1">
      <alignment vertical="center"/>
    </xf>
    <xf numFmtId="0" fontId="2" fillId="3" borderId="2" xfId="0" applyFont="1" applyFill="1" applyBorder="1" applyAlignment="1">
      <alignment horizontal="justify" vertical="center"/>
    </xf>
    <xf numFmtId="0" fontId="2" fillId="3" borderId="2" xfId="0" applyFont="1" applyFill="1" applyBorder="1" applyAlignment="1">
      <alignment horizontal="left" vertical="center" wrapText="1"/>
    </xf>
    <xf numFmtId="0" fontId="2" fillId="3" borderId="3" xfId="0" applyFont="1" applyFill="1" applyBorder="1" applyAlignment="1">
      <alignment horizontal="justify" vertical="center"/>
    </xf>
    <xf numFmtId="0" fontId="18" fillId="3" borderId="2" xfId="0" applyFont="1" applyFill="1" applyBorder="1" applyAlignment="1">
      <alignment horizontal="left" vertical="center" wrapText="1" indent="2"/>
    </xf>
    <xf numFmtId="0" fontId="21" fillId="0" borderId="0" xfId="3">
      <alignment vertical="center"/>
    </xf>
    <xf numFmtId="0" fontId="21" fillId="0" borderId="16" xfId="3" applyFont="1" applyBorder="1" applyAlignment="1">
      <alignment horizontal="center" vertical="center"/>
    </xf>
    <xf numFmtId="0" fontId="21" fillId="0" borderId="5" xfId="3" applyFont="1" applyBorder="1" applyAlignment="1">
      <alignment horizontal="center" vertical="center"/>
    </xf>
    <xf numFmtId="0" fontId="21" fillId="0" borderId="17" xfId="3" applyFont="1" applyBorder="1" applyAlignment="1">
      <alignment horizontal="center" vertical="center"/>
    </xf>
    <xf numFmtId="0" fontId="21" fillId="0" borderId="18" xfId="3" applyBorder="1" applyAlignment="1">
      <alignment horizontal="center" vertical="center"/>
    </xf>
    <xf numFmtId="0" fontId="21" fillId="0" borderId="19" xfId="3" applyBorder="1" applyAlignment="1">
      <alignment horizontal="center" vertical="center"/>
    </xf>
    <xf numFmtId="0" fontId="21" fillId="0" borderId="19" xfId="3" applyBorder="1">
      <alignment vertical="center"/>
    </xf>
    <xf numFmtId="4" fontId="21" fillId="0" borderId="19" xfId="3" applyNumberFormat="1" applyBorder="1">
      <alignment vertical="center"/>
    </xf>
    <xf numFmtId="4" fontId="21" fillId="0" borderId="20" xfId="3" applyNumberFormat="1" applyBorder="1">
      <alignment vertical="center"/>
    </xf>
    <xf numFmtId="0" fontId="21" fillId="0" borderId="16" xfId="3" applyBorder="1" applyAlignment="1">
      <alignment horizontal="center" vertical="center"/>
    </xf>
    <xf numFmtId="0" fontId="21" fillId="0" borderId="5" xfId="3" applyBorder="1" applyAlignment="1">
      <alignment horizontal="center" vertical="center"/>
    </xf>
    <xf numFmtId="0" fontId="21" fillId="0" borderId="5" xfId="3" applyBorder="1">
      <alignment vertical="center"/>
    </xf>
    <xf numFmtId="4" fontId="21" fillId="0" borderId="5" xfId="3" applyNumberFormat="1" applyBorder="1">
      <alignment vertical="center"/>
    </xf>
    <xf numFmtId="4" fontId="21" fillId="0" borderId="17" xfId="3" applyNumberFormat="1" applyBorder="1">
      <alignment vertical="center"/>
    </xf>
    <xf numFmtId="0" fontId="24" fillId="0" borderId="0" xfId="3" applyFont="1">
      <alignment vertical="center"/>
    </xf>
    <xf numFmtId="0" fontId="22" fillId="0" borderId="0" xfId="3" applyFont="1">
      <alignment vertical="center"/>
    </xf>
    <xf numFmtId="40" fontId="25" fillId="5" borderId="0" xfId="0" applyNumberFormat="1" applyFont="1" applyFill="1" applyBorder="1" applyAlignment="1" applyProtection="1">
      <alignment horizontal="right" vertical="center"/>
    </xf>
    <xf numFmtId="49" fontId="25" fillId="6" borderId="23" xfId="0" applyNumberFormat="1" applyFont="1" applyFill="1" applyBorder="1" applyAlignment="1" applyProtection="1">
      <alignment horizontal="right" vertical="center"/>
    </xf>
    <xf numFmtId="40" fontId="33" fillId="8" borderId="28" xfId="0" applyNumberFormat="1" applyFont="1" applyFill="1" applyBorder="1" applyAlignment="1" applyProtection="1">
      <alignment horizontal="center" vertical="center" wrapText="1"/>
    </xf>
    <xf numFmtId="179" fontId="0" fillId="4" borderId="33" xfId="0" applyNumberFormat="1" applyFill="1" applyBorder="1" applyAlignment="1" applyProtection="1">
      <alignment horizontal="right" vertical="center"/>
    </xf>
    <xf numFmtId="179" fontId="0" fillId="4" borderId="38" xfId="0" applyNumberFormat="1" applyFill="1" applyBorder="1" applyAlignment="1" applyProtection="1">
      <alignment horizontal="right" vertical="center"/>
    </xf>
    <xf numFmtId="40" fontId="0" fillId="4" borderId="35" xfId="0" applyNumberFormat="1" applyFill="1" applyBorder="1" applyAlignment="1" applyProtection="1">
      <alignment horizontal="right" vertical="center"/>
    </xf>
    <xf numFmtId="40" fontId="0" fillId="4" borderId="38" xfId="0" applyNumberFormat="1" applyFill="1" applyBorder="1" applyAlignment="1" applyProtection="1">
      <alignment horizontal="right" vertical="center"/>
    </xf>
    <xf numFmtId="40" fontId="43" fillId="3" borderId="36" xfId="0" applyNumberFormat="1" applyFont="1" applyFill="1" applyBorder="1" applyAlignment="1" applyProtection="1">
      <alignment horizontal="left" vertical="center"/>
    </xf>
    <xf numFmtId="40" fontId="0" fillId="4" borderId="37" xfId="0" applyNumberFormat="1" applyFill="1" applyBorder="1" applyAlignment="1" applyProtection="1">
      <alignment horizontal="right" vertical="center"/>
    </xf>
    <xf numFmtId="0" fontId="49" fillId="0" borderId="0" xfId="4"/>
    <xf numFmtId="49" fontId="49" fillId="8" borderId="38" xfId="4" applyNumberFormat="1" applyFill="1" applyBorder="1" applyAlignment="1" applyProtection="1">
      <alignment horizontal="center" vertical="center"/>
    </xf>
    <xf numFmtId="180" fontId="49" fillId="9" borderId="37" xfId="4" applyNumberFormat="1" applyFill="1" applyBorder="1" applyAlignment="1" applyProtection="1">
      <alignment horizontal="right" vertical="center"/>
    </xf>
    <xf numFmtId="180" fontId="49" fillId="9" borderId="38" xfId="4" applyNumberFormat="1" applyFill="1" applyBorder="1" applyAlignment="1" applyProtection="1">
      <alignment horizontal="right" vertical="center"/>
    </xf>
    <xf numFmtId="180" fontId="41" fillId="9" borderId="37" xfId="4" applyNumberFormat="1" applyFont="1" applyFill="1" applyBorder="1" applyAlignment="1" applyProtection="1">
      <alignment horizontal="right" vertical="center"/>
    </xf>
    <xf numFmtId="180" fontId="41" fillId="9" borderId="38" xfId="4" applyNumberFormat="1" applyFont="1" applyFill="1" applyBorder="1" applyAlignment="1" applyProtection="1">
      <alignment horizontal="right" vertical="center"/>
    </xf>
    <xf numFmtId="40" fontId="25" fillId="5" borderId="0" xfId="4" applyNumberFormat="1" applyFont="1" applyFill="1" applyBorder="1" applyAlignment="1" applyProtection="1">
      <alignment horizontal="right" vertical="center"/>
    </xf>
    <xf numFmtId="177" fontId="28" fillId="5" borderId="21" xfId="4" applyNumberFormat="1" applyFont="1" applyFill="1" applyBorder="1" applyAlignment="1" applyProtection="1">
      <alignment horizontal="center" vertical="center"/>
    </xf>
    <xf numFmtId="49" fontId="29" fillId="5" borderId="22" xfId="4" applyNumberFormat="1" applyFont="1" applyFill="1" applyBorder="1" applyAlignment="1" applyProtection="1">
      <alignment horizontal="left" vertical="center"/>
    </xf>
    <xf numFmtId="40" fontId="30" fillId="5" borderId="22" xfId="4" applyNumberFormat="1" applyFont="1" applyFill="1" applyBorder="1" applyAlignment="1" applyProtection="1">
      <alignment horizontal="right" vertical="center"/>
    </xf>
    <xf numFmtId="49" fontId="25" fillId="6" borderId="23" xfId="4" applyNumberFormat="1" applyFont="1" applyFill="1" applyBorder="1" applyAlignment="1" applyProtection="1">
      <alignment horizontal="right" vertical="center"/>
    </xf>
    <xf numFmtId="178" fontId="25" fillId="7" borderId="24" xfId="4" applyNumberFormat="1" applyFont="1" applyFill="1" applyBorder="1" applyAlignment="1" applyProtection="1">
      <alignment horizontal="right" vertical="center"/>
    </xf>
    <xf numFmtId="49" fontId="32" fillId="6" borderId="23" xfId="4" applyNumberFormat="1" applyFont="1" applyFill="1" applyBorder="1" applyAlignment="1" applyProtection="1">
      <alignment horizontal="left" vertical="center"/>
    </xf>
    <xf numFmtId="40" fontId="33" fillId="8" borderId="28" xfId="4" applyNumberFormat="1" applyFont="1" applyFill="1" applyBorder="1" applyAlignment="1" applyProtection="1">
      <alignment horizontal="center" vertical="center" wrapText="1"/>
    </xf>
    <xf numFmtId="40" fontId="49" fillId="4" borderId="35" xfId="4" applyNumberFormat="1" applyFill="1" applyBorder="1" applyAlignment="1" applyProtection="1">
      <alignment horizontal="right" vertical="center"/>
    </xf>
    <xf numFmtId="40" fontId="49" fillId="4" borderId="38" xfId="4" applyNumberFormat="1" applyFill="1" applyBorder="1" applyAlignment="1" applyProtection="1">
      <alignment horizontal="right" vertical="center"/>
    </xf>
    <xf numFmtId="40" fontId="49" fillId="4" borderId="37" xfId="4" applyNumberFormat="1" applyFill="1" applyBorder="1" applyAlignment="1" applyProtection="1">
      <alignment horizontal="right" vertical="center"/>
    </xf>
    <xf numFmtId="180" fontId="49" fillId="0" borderId="38" xfId="4" applyNumberFormat="1" applyFill="1" applyBorder="1" applyAlignment="1" applyProtection="1">
      <alignment horizontal="right" vertical="center"/>
    </xf>
    <xf numFmtId="40" fontId="49" fillId="4" borderId="33" xfId="4" applyNumberFormat="1" applyFill="1" applyBorder="1" applyAlignment="1" applyProtection="1">
      <alignment horizontal="right" vertical="center"/>
    </xf>
    <xf numFmtId="40" fontId="40" fillId="4" borderId="33" xfId="4" applyNumberFormat="1" applyFont="1" applyFill="1" applyBorder="1" applyAlignment="1" applyProtection="1">
      <alignment horizontal="right" vertical="center"/>
    </xf>
    <xf numFmtId="40" fontId="25" fillId="5" borderId="0" xfId="4" applyNumberFormat="1" applyFont="1" applyFill="1" applyBorder="1" applyAlignment="1" applyProtection="1">
      <alignment horizontal="right" vertical="center"/>
      <protection hidden="1"/>
    </xf>
    <xf numFmtId="49" fontId="25" fillId="6" borderId="23" xfId="4" applyNumberFormat="1" applyFont="1" applyFill="1" applyBorder="1" applyAlignment="1" applyProtection="1">
      <alignment horizontal="right" vertical="center"/>
      <protection hidden="1"/>
    </xf>
    <xf numFmtId="40" fontId="33" fillId="8" borderId="25" xfId="4" applyNumberFormat="1" applyFont="1" applyFill="1" applyBorder="1" applyAlignment="1" applyProtection="1">
      <alignment horizontal="center" vertical="center" wrapText="1"/>
      <protection hidden="1"/>
    </xf>
    <xf numFmtId="40" fontId="49" fillId="4" borderId="30" xfId="4" applyNumberFormat="1" applyFill="1" applyBorder="1" applyAlignment="1" applyProtection="1">
      <alignment horizontal="right" vertical="center"/>
      <protection hidden="1"/>
    </xf>
    <xf numFmtId="40" fontId="49" fillId="4" borderId="35" xfId="4" applyNumberFormat="1" applyFill="1" applyBorder="1" applyAlignment="1" applyProtection="1">
      <alignment horizontal="right" vertical="center"/>
      <protection hidden="1"/>
    </xf>
    <xf numFmtId="177" fontId="26" fillId="5" borderId="0" xfId="4" applyNumberFormat="1" applyFont="1" applyFill="1" applyBorder="1" applyAlignment="1" applyProtection="1">
      <alignment horizontal="left" vertical="center" shrinkToFit="1"/>
      <protection hidden="1"/>
    </xf>
    <xf numFmtId="180" fontId="37" fillId="9" borderId="32" xfId="4" applyNumberFormat="1" applyFont="1" applyFill="1" applyBorder="1" applyAlignment="1" applyProtection="1">
      <alignment horizontal="right" vertical="center"/>
    </xf>
    <xf numFmtId="180" fontId="39" fillId="9" borderId="37" xfId="4" applyNumberFormat="1" applyFont="1" applyFill="1" applyBorder="1" applyAlignment="1" applyProtection="1">
      <alignment horizontal="right" vertical="center"/>
    </xf>
    <xf numFmtId="180" fontId="39" fillId="9" borderId="38" xfId="4" applyNumberFormat="1" applyFont="1" applyFill="1" applyBorder="1" applyAlignment="1" applyProtection="1">
      <alignment horizontal="right" vertical="center"/>
    </xf>
    <xf numFmtId="40" fontId="31" fillId="3" borderId="31" xfId="4" applyNumberFormat="1" applyFont="1" applyFill="1" applyBorder="1" applyAlignment="1" applyProtection="1">
      <alignment horizontal="left" vertical="center"/>
    </xf>
    <xf numFmtId="40" fontId="31" fillId="3" borderId="36" xfId="4" applyNumberFormat="1" applyFont="1" applyFill="1" applyBorder="1" applyAlignment="1" applyProtection="1">
      <alignment horizontal="left" vertical="center"/>
    </xf>
    <xf numFmtId="49" fontId="39" fillId="8" borderId="38" xfId="4" applyNumberFormat="1" applyFont="1" applyFill="1" applyBorder="1" applyAlignment="1" applyProtection="1">
      <alignment horizontal="center" vertical="center"/>
    </xf>
    <xf numFmtId="40" fontId="34" fillId="8" borderId="27" xfId="4" applyNumberFormat="1" applyFont="1" applyFill="1" applyBorder="1" applyAlignment="1" applyProtection="1">
      <alignment horizontal="center" vertical="center" wrapText="1"/>
    </xf>
    <xf numFmtId="40" fontId="34" fillId="8" borderId="28" xfId="4" applyNumberFormat="1" applyFont="1" applyFill="1" applyBorder="1" applyAlignment="1" applyProtection="1">
      <alignment horizontal="center" vertical="center" wrapText="1"/>
    </xf>
    <xf numFmtId="40" fontId="35" fillId="8" borderId="28" xfId="4" applyNumberFormat="1" applyFont="1" applyFill="1" applyBorder="1" applyAlignment="1" applyProtection="1">
      <alignment horizontal="center" vertical="center" wrapText="1"/>
    </xf>
    <xf numFmtId="49" fontId="31" fillId="6" borderId="23" xfId="4" applyNumberFormat="1" applyFont="1" applyFill="1" applyBorder="1" applyAlignment="1" applyProtection="1">
      <alignment horizontal="right" vertical="center" shrinkToFit="1"/>
    </xf>
    <xf numFmtId="49" fontId="31" fillId="6" borderId="24" xfId="4" applyNumberFormat="1" applyFont="1" applyFill="1" applyBorder="1" applyAlignment="1" applyProtection="1">
      <alignment horizontal="right" vertical="center" shrinkToFit="1"/>
    </xf>
    <xf numFmtId="40" fontId="31" fillId="3" borderId="26" xfId="4" applyNumberFormat="1" applyFont="1" applyFill="1" applyBorder="1" applyAlignment="1" applyProtection="1">
      <alignment horizontal="center" vertical="center"/>
    </xf>
    <xf numFmtId="180" fontId="49" fillId="4" borderId="38" xfId="4" applyNumberFormat="1" applyFill="1" applyBorder="1" applyAlignment="1" applyProtection="1">
      <alignment horizontal="right" vertical="center"/>
    </xf>
    <xf numFmtId="180" fontId="38" fillId="9" borderId="33" xfId="4" applyNumberFormat="1" applyFont="1" applyFill="1" applyBorder="1" applyAlignment="1" applyProtection="1">
      <alignment horizontal="right" vertical="center"/>
    </xf>
    <xf numFmtId="180" fontId="39" fillId="9" borderId="33" xfId="4" applyNumberFormat="1" applyFont="1" applyFill="1" applyBorder="1" applyAlignment="1" applyProtection="1">
      <alignment horizontal="right" vertical="center"/>
    </xf>
    <xf numFmtId="180" fontId="39" fillId="0" borderId="38" xfId="4" applyNumberFormat="1" applyFont="1" applyFill="1" applyBorder="1" applyAlignment="1" applyProtection="1">
      <alignment horizontal="right" vertical="center"/>
    </xf>
    <xf numFmtId="40" fontId="49" fillId="10" borderId="0" xfId="4" applyNumberFormat="1" applyFont="1" applyFill="1" applyBorder="1" applyAlignment="1" applyProtection="1">
      <alignment horizontal="left" vertical="center"/>
    </xf>
    <xf numFmtId="40" fontId="49" fillId="4" borderId="0" xfId="4" applyNumberFormat="1" applyFill="1" applyBorder="1" applyAlignment="1" applyProtection="1">
      <alignment horizontal="left" vertical="center" indent="1"/>
    </xf>
    <xf numFmtId="40" fontId="49" fillId="4" borderId="0" xfId="4" applyNumberFormat="1" applyFill="1" applyBorder="1" applyAlignment="1" applyProtection="1">
      <alignment horizontal="center" vertical="top"/>
    </xf>
    <xf numFmtId="40" fontId="49" fillId="4" borderId="0" xfId="4" applyNumberFormat="1" applyFill="1" applyBorder="1" applyAlignment="1" applyProtection="1">
      <alignment horizontal="left" vertical="center"/>
    </xf>
    <xf numFmtId="40" fontId="49" fillId="4" borderId="0" xfId="4" applyNumberFormat="1" applyFill="1" applyBorder="1" applyAlignment="1" applyProtection="1">
      <alignment horizontal="right" vertical="center"/>
    </xf>
    <xf numFmtId="40" fontId="49" fillId="4" borderId="0" xfId="4" applyNumberFormat="1" applyFill="1" applyBorder="1" applyAlignment="1" applyProtection="1">
      <alignment horizontal="center" vertical="center"/>
    </xf>
    <xf numFmtId="40" fontId="31" fillId="3" borderId="40" xfId="4" applyNumberFormat="1" applyFont="1" applyFill="1" applyBorder="1" applyAlignment="1" applyProtection="1">
      <alignment horizontal="left" vertical="center"/>
    </xf>
    <xf numFmtId="180" fontId="39" fillId="9" borderId="41" xfId="4" applyNumberFormat="1" applyFont="1" applyFill="1" applyBorder="1" applyAlignment="1" applyProtection="1">
      <alignment horizontal="right" vertical="center"/>
    </xf>
    <xf numFmtId="180" fontId="39" fillId="9" borderId="42" xfId="4" applyNumberFormat="1" applyFont="1" applyFill="1" applyBorder="1" applyAlignment="1" applyProtection="1">
      <alignment horizontal="right" vertical="center"/>
    </xf>
    <xf numFmtId="49" fontId="49" fillId="8" borderId="42" xfId="4" applyNumberFormat="1" applyFill="1" applyBorder="1" applyAlignment="1" applyProtection="1">
      <alignment horizontal="center" vertical="center"/>
    </xf>
    <xf numFmtId="40" fontId="33" fillId="8" borderId="27" xfId="4" applyNumberFormat="1" applyFont="1" applyFill="1" applyBorder="1" applyAlignment="1" applyProtection="1">
      <alignment horizontal="center" vertical="center" wrapText="1"/>
    </xf>
    <xf numFmtId="40" fontId="49" fillId="4" borderId="32" xfId="4" applyNumberFormat="1" applyFill="1" applyBorder="1" applyAlignment="1" applyProtection="1">
      <alignment horizontal="right" vertical="center"/>
    </xf>
    <xf numFmtId="180" fontId="39" fillId="0" borderId="42" xfId="4" applyNumberFormat="1" applyFont="1" applyFill="1" applyBorder="1" applyAlignment="1" applyProtection="1">
      <alignment horizontal="right" vertical="center"/>
    </xf>
    <xf numFmtId="180" fontId="39" fillId="9" borderId="34" xfId="4" applyNumberFormat="1" applyFont="1" applyFill="1" applyBorder="1" applyAlignment="1" applyProtection="1">
      <alignment horizontal="right" vertical="center"/>
    </xf>
    <xf numFmtId="180" fontId="49" fillId="9" borderId="39" xfId="4" applyNumberFormat="1" applyFill="1" applyBorder="1" applyAlignment="1" applyProtection="1">
      <alignment horizontal="right" vertical="center"/>
    </xf>
    <xf numFmtId="180" fontId="49" fillId="0" borderId="39" xfId="4" applyNumberFormat="1" applyFill="1" applyBorder="1" applyAlignment="1" applyProtection="1">
      <alignment horizontal="right" vertical="center"/>
    </xf>
    <xf numFmtId="180" fontId="39" fillId="9" borderId="39" xfId="4" applyNumberFormat="1" applyFont="1" applyFill="1" applyBorder="1" applyAlignment="1" applyProtection="1">
      <alignment horizontal="right" vertical="center"/>
    </xf>
    <xf numFmtId="49" fontId="49" fillId="8" borderId="39" xfId="4" applyNumberFormat="1" applyFill="1" applyBorder="1" applyAlignment="1" applyProtection="1">
      <alignment horizontal="center" vertical="center"/>
    </xf>
    <xf numFmtId="49" fontId="39" fillId="8" borderId="39" xfId="4" applyNumberFormat="1" applyFont="1" applyFill="1" applyBorder="1" applyAlignment="1" applyProtection="1">
      <alignment horizontal="center" vertical="center"/>
    </xf>
    <xf numFmtId="49" fontId="49" fillId="8" borderId="43" xfId="4" applyNumberFormat="1" applyFill="1" applyBorder="1" applyAlignment="1" applyProtection="1">
      <alignment horizontal="center" vertical="center"/>
    </xf>
    <xf numFmtId="40" fontId="34" fillId="8" borderId="29" xfId="4" applyNumberFormat="1" applyFont="1" applyFill="1" applyBorder="1" applyAlignment="1" applyProtection="1">
      <alignment horizontal="center" vertical="center" wrapText="1"/>
    </xf>
    <xf numFmtId="180" fontId="49" fillId="4" borderId="37" xfId="4" applyNumberFormat="1" applyFill="1" applyBorder="1" applyAlignment="1" applyProtection="1">
      <alignment horizontal="right" vertical="center"/>
    </xf>
    <xf numFmtId="40" fontId="44" fillId="4" borderId="38" xfId="4" applyNumberFormat="1" applyFont="1" applyFill="1" applyBorder="1" applyAlignment="1" applyProtection="1">
      <alignment horizontal="right" vertical="center"/>
    </xf>
    <xf numFmtId="176" fontId="1" fillId="11" borderId="5" xfId="1" applyNumberFormat="1" applyFont="1" applyFill="1" applyBorder="1" applyAlignment="1">
      <alignment horizontal="center" vertical="center" wrapText="1"/>
    </xf>
    <xf numFmtId="20" fontId="1" fillId="11" borderId="6" xfId="1" applyNumberFormat="1" applyFont="1" applyFill="1" applyBorder="1" applyAlignment="1">
      <alignment horizontal="center" vertical="center" wrapText="1"/>
    </xf>
    <xf numFmtId="0" fontId="16" fillId="11" borderId="7" xfId="2" applyFill="1" applyBorder="1" applyAlignment="1" applyProtection="1">
      <alignment horizontal="center" vertical="center" wrapText="1"/>
    </xf>
    <xf numFmtId="0" fontId="49" fillId="0" borderId="0" xfId="5" applyAlignment="1">
      <alignment horizontal="center" vertical="center"/>
    </xf>
    <xf numFmtId="0" fontId="50" fillId="0" borderId="8" xfId="5" applyFont="1" applyBorder="1" applyAlignment="1">
      <alignment horizontal="center" vertical="center" wrapText="1"/>
    </xf>
    <xf numFmtId="0" fontId="50" fillId="0" borderId="8" xfId="5" applyFont="1" applyBorder="1" applyAlignment="1">
      <alignment horizontal="center" vertical="center"/>
    </xf>
    <xf numFmtId="0" fontId="50" fillId="0" borderId="4" xfId="5" applyFont="1" applyBorder="1" applyAlignment="1">
      <alignment horizontal="center" vertical="center"/>
    </xf>
    <xf numFmtId="3" fontId="50" fillId="0" borderId="4" xfId="5" applyNumberFormat="1" applyFont="1" applyBorder="1" applyAlignment="1">
      <alignment horizontal="center" vertical="center" wrapText="1"/>
    </xf>
    <xf numFmtId="0" fontId="50" fillId="0" borderId="8" xfId="5" applyFont="1" applyBorder="1" applyAlignment="1">
      <alignment vertical="center" wrapText="1"/>
    </xf>
    <xf numFmtId="3" fontId="50" fillId="0" borderId="4" xfId="5" applyNumberFormat="1" applyFont="1" applyBorder="1" applyAlignment="1">
      <alignment horizontal="left" vertical="center" wrapText="1"/>
    </xf>
    <xf numFmtId="3" fontId="50" fillId="0" borderId="4" xfId="5" applyNumberFormat="1" applyFont="1" applyBorder="1" applyAlignment="1">
      <alignment horizontal="right" vertical="center" wrapText="1"/>
    </xf>
    <xf numFmtId="3" fontId="50" fillId="0" borderId="10" xfId="5" applyNumberFormat="1" applyFont="1" applyBorder="1" applyAlignment="1">
      <alignment horizontal="right" vertical="center"/>
    </xf>
    <xf numFmtId="0" fontId="50" fillId="0" borderId="8" xfId="5" applyFont="1" applyBorder="1">
      <alignment vertical="center"/>
    </xf>
    <xf numFmtId="0" fontId="49" fillId="0" borderId="0" xfId="5">
      <alignment vertical="center"/>
    </xf>
    <xf numFmtId="3" fontId="50" fillId="10" borderId="4" xfId="5" applyNumberFormat="1" applyFont="1" applyFill="1" applyBorder="1" applyAlignment="1">
      <alignment horizontal="left" vertical="center" wrapText="1"/>
    </xf>
    <xf numFmtId="0" fontId="50" fillId="0" borderId="8" xfId="0" applyFont="1" applyBorder="1" applyAlignment="1">
      <alignment horizontal="center" vertical="center" wrapText="1"/>
    </xf>
    <xf numFmtId="0" fontId="50" fillId="0" borderId="8" xfId="0" applyFont="1" applyBorder="1" applyAlignment="1">
      <alignment horizontal="center" vertical="center"/>
    </xf>
    <xf numFmtId="0" fontId="50" fillId="0" borderId="4" xfId="0" applyFont="1" applyBorder="1" applyAlignment="1">
      <alignment horizontal="center" vertical="center"/>
    </xf>
    <xf numFmtId="3" fontId="50" fillId="0" borderId="4" xfId="0" applyNumberFormat="1" applyFont="1" applyBorder="1" applyAlignment="1">
      <alignment horizontal="center" vertical="center" wrapText="1"/>
    </xf>
    <xf numFmtId="0" fontId="50" fillId="0" borderId="8" xfId="0" applyFont="1" applyBorder="1" applyAlignment="1">
      <alignment vertical="center" wrapText="1"/>
    </xf>
    <xf numFmtId="3" fontId="50" fillId="0" borderId="4" xfId="0" applyNumberFormat="1" applyFont="1" applyBorder="1" applyAlignment="1">
      <alignment horizontal="left" vertical="center" wrapText="1"/>
    </xf>
    <xf numFmtId="3" fontId="50" fillId="0" borderId="4" xfId="0" applyNumberFormat="1" applyFont="1" applyBorder="1" applyAlignment="1">
      <alignment horizontal="right" vertical="center" wrapText="1"/>
    </xf>
    <xf numFmtId="3" fontId="50" fillId="0" borderId="10" xfId="0" applyNumberFormat="1" applyFont="1" applyBorder="1" applyAlignment="1">
      <alignment horizontal="right" vertical="center"/>
    </xf>
    <xf numFmtId="0" fontId="50" fillId="0" borderId="8" xfId="0" applyFont="1" applyBorder="1">
      <alignment vertical="center"/>
    </xf>
    <xf numFmtId="0" fontId="0" fillId="0" borderId="0" xfId="0" applyAlignment="1">
      <alignment horizontal="center" vertical="center"/>
    </xf>
    <xf numFmtId="3" fontId="50" fillId="10" borderId="4" xfId="0" applyNumberFormat="1" applyFont="1" applyFill="1" applyBorder="1" applyAlignment="1">
      <alignment horizontal="left" vertical="center" wrapText="1"/>
    </xf>
    <xf numFmtId="0" fontId="50" fillId="0" borderId="8" xfId="5" applyFont="1" applyBorder="1" applyAlignment="1">
      <alignment horizontal="center" vertical="center" wrapText="1"/>
    </xf>
    <xf numFmtId="0" fontId="50" fillId="0" borderId="8" xfId="5" applyFont="1" applyBorder="1" applyAlignment="1">
      <alignment horizontal="center" vertical="center" wrapText="1"/>
    </xf>
    <xf numFmtId="0" fontId="50" fillId="0" borderId="8" xfId="5" applyFont="1" applyBorder="1" applyAlignment="1">
      <alignment horizontal="center" vertical="center" wrapText="1"/>
    </xf>
    <xf numFmtId="0" fontId="50" fillId="0" borderId="8" xfId="5" applyFont="1" applyBorder="1" applyAlignment="1">
      <alignment horizontal="center" vertical="center" wrapText="1"/>
    </xf>
    <xf numFmtId="0" fontId="50" fillId="0" borderId="8" xfId="5" applyFont="1" applyBorder="1" applyAlignment="1">
      <alignment horizontal="center" vertical="center" wrapText="1"/>
    </xf>
    <xf numFmtId="0" fontId="50" fillId="0" borderId="8" xfId="5" applyFont="1" applyBorder="1" applyAlignment="1">
      <alignment horizontal="center" vertical="center" wrapText="1"/>
    </xf>
    <xf numFmtId="181" fontId="50" fillId="0" borderId="6" xfId="5" applyNumberFormat="1" applyFont="1" applyBorder="1" applyAlignment="1">
      <alignment horizontal="right" vertical="top" wrapText="1"/>
    </xf>
    <xf numFmtId="0" fontId="50" fillId="0" borderId="8" xfId="5" applyFont="1" applyBorder="1" applyAlignment="1">
      <alignment horizontal="center" vertical="center" wrapText="1"/>
    </xf>
    <xf numFmtId="0" fontId="50" fillId="0" borderId="8" xfId="5" applyFont="1" applyBorder="1" applyAlignment="1">
      <alignment horizontal="center" vertical="center" wrapText="1"/>
    </xf>
    <xf numFmtId="0" fontId="13" fillId="4" borderId="0" xfId="0" applyFont="1" applyFill="1" applyAlignment="1">
      <alignment vertical="top" wrapText="1"/>
    </xf>
    <xf numFmtId="0" fontId="0" fillId="0" borderId="0" xfId="0" applyAlignment="1">
      <alignment vertical="center" wrapText="1"/>
    </xf>
    <xf numFmtId="0" fontId="12" fillId="4" borderId="0" xfId="0" applyFont="1" applyFill="1" applyAlignment="1">
      <alignment horizontal="center" vertical="center" wrapText="1"/>
    </xf>
    <xf numFmtId="0" fontId="2" fillId="4" borderId="0" xfId="0" applyFont="1" applyFill="1" applyAlignment="1">
      <alignment horizontal="center" vertical="center" wrapText="1"/>
    </xf>
    <xf numFmtId="0" fontId="10" fillId="4" borderId="0" xfId="0" applyFont="1" applyFill="1" applyAlignment="1">
      <alignment horizontal="center" vertical="center" wrapText="1"/>
    </xf>
    <xf numFmtId="0" fontId="14" fillId="4" borderId="0" xfId="0" applyFont="1" applyFill="1" applyAlignment="1">
      <alignment horizontal="left" vertical="center" wrapText="1"/>
    </xf>
    <xf numFmtId="0" fontId="8" fillId="4" borderId="0" xfId="0" applyFont="1" applyFill="1" applyAlignment="1">
      <alignment horizontal="left" vertical="center" wrapText="1"/>
    </xf>
    <xf numFmtId="0" fontId="20" fillId="4" borderId="5" xfId="0" applyFont="1" applyFill="1" applyBorder="1" applyAlignment="1">
      <alignment horizontal="center" vertical="center" wrapText="1"/>
    </xf>
    <xf numFmtId="0" fontId="0" fillId="4" borderId="6" xfId="0" applyFont="1" applyFill="1" applyBorder="1" applyAlignment="1">
      <alignment horizontal="center" vertical="center" wrapText="1"/>
    </xf>
    <xf numFmtId="0" fontId="0" fillId="4" borderId="7" xfId="0" applyFont="1" applyFill="1" applyBorder="1" applyAlignment="1">
      <alignment horizontal="center" vertical="center" wrapText="1"/>
    </xf>
    <xf numFmtId="0" fontId="8" fillId="0" borderId="0" xfId="0" applyFont="1" applyAlignment="1">
      <alignment vertical="center"/>
    </xf>
    <xf numFmtId="0" fontId="8" fillId="0" borderId="0" xfId="0" applyFont="1" applyAlignment="1">
      <alignment vertical="center" wrapText="1"/>
    </xf>
    <xf numFmtId="0" fontId="1" fillId="4" borderId="0" xfId="0" applyFont="1" applyFill="1" applyAlignment="1">
      <alignment horizontal="center" vertical="top" wrapText="1"/>
    </xf>
    <xf numFmtId="0" fontId="8" fillId="4" borderId="0" xfId="0" applyFont="1" applyFill="1" applyAlignment="1">
      <alignment horizontal="center" vertical="top"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16" fillId="0" borderId="5" xfId="2" applyBorder="1" applyAlignment="1" applyProtection="1">
      <alignment horizontal="center" vertical="center" wrapText="1"/>
    </xf>
    <xf numFmtId="0" fontId="16" fillId="0" borderId="6" xfId="2" applyBorder="1" applyAlignment="1" applyProtection="1">
      <alignment horizontal="center" vertical="center"/>
    </xf>
    <xf numFmtId="0" fontId="16" fillId="0" borderId="7" xfId="2" applyBorder="1" applyAlignment="1" applyProtection="1">
      <alignment horizontal="center" vertical="center"/>
    </xf>
    <xf numFmtId="0" fontId="8"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23" fillId="0" borderId="12" xfId="3" applyFont="1" applyBorder="1" applyAlignment="1">
      <alignment horizontal="center" vertical="center"/>
    </xf>
    <xf numFmtId="0" fontId="21" fillId="0" borderId="12" xfId="3" applyBorder="1" applyAlignment="1">
      <alignment horizontal="center" vertical="center"/>
    </xf>
    <xf numFmtId="0" fontId="21" fillId="0" borderId="12" xfId="3" applyBorder="1" applyAlignment="1">
      <alignment horizontal="right" vertical="center"/>
    </xf>
    <xf numFmtId="0" fontId="21" fillId="0" borderId="5" xfId="3" applyBorder="1" applyAlignment="1">
      <alignment horizontal="center" vertical="center"/>
    </xf>
    <xf numFmtId="0" fontId="22" fillId="0" borderId="5" xfId="3" applyFont="1" applyBorder="1">
      <alignment vertical="center"/>
    </xf>
    <xf numFmtId="0" fontId="21" fillId="0" borderId="5" xfId="3" applyBorder="1">
      <alignment vertical="center"/>
    </xf>
    <xf numFmtId="0" fontId="21" fillId="0" borderId="4" xfId="3" applyBorder="1" applyAlignment="1">
      <alignment horizontal="center" vertical="center"/>
    </xf>
    <xf numFmtId="0" fontId="21" fillId="0" borderId="11" xfId="3" applyBorder="1">
      <alignment vertical="center"/>
    </xf>
    <xf numFmtId="0" fontId="22" fillId="0" borderId="4" xfId="3" applyFont="1" applyBorder="1">
      <alignment vertical="center"/>
    </xf>
    <xf numFmtId="0" fontId="21" fillId="0" borderId="4" xfId="3" applyBorder="1">
      <alignment vertical="center"/>
    </xf>
    <xf numFmtId="0" fontId="21" fillId="0" borderId="0" xfId="3" applyAlignment="1">
      <alignment horizontal="center" vertical="center"/>
    </xf>
    <xf numFmtId="0" fontId="21" fillId="0" borderId="0" xfId="3" applyAlignment="1">
      <alignment horizontal="right" vertical="center"/>
    </xf>
    <xf numFmtId="0" fontId="21" fillId="0" borderId="13" xfId="3" applyFont="1" applyBorder="1" applyAlignment="1">
      <alignment horizontal="center" vertical="center"/>
    </xf>
    <xf numFmtId="0" fontId="21" fillId="0" borderId="14" xfId="3" applyFont="1" applyBorder="1" applyAlignment="1">
      <alignment horizontal="center" vertical="center"/>
    </xf>
    <xf numFmtId="0" fontId="21" fillId="0" borderId="15" xfId="3" applyFont="1" applyBorder="1" applyAlignment="1">
      <alignment horizontal="center" vertical="center"/>
    </xf>
    <xf numFmtId="40" fontId="42" fillId="10" borderId="0" xfId="4" applyNumberFormat="1" applyFont="1" applyFill="1" applyBorder="1" applyAlignment="1" applyProtection="1">
      <alignment horizontal="left" vertical="center" wrapText="1"/>
    </xf>
    <xf numFmtId="0" fontId="42" fillId="0" borderId="0" xfId="4" applyFont="1" applyAlignment="1" applyProtection="1">
      <alignment vertical="center"/>
    </xf>
    <xf numFmtId="3" fontId="51" fillId="0" borderId="12" xfId="5" applyNumberFormat="1" applyFont="1" applyBorder="1" applyAlignment="1">
      <alignment wrapText="1"/>
    </xf>
    <xf numFmtId="0" fontId="50" fillId="0" borderId="8" xfId="5" applyFont="1" applyBorder="1" applyAlignment="1">
      <alignment horizontal="center" vertical="center" wrapText="1"/>
    </xf>
    <xf numFmtId="0" fontId="50" fillId="0" borderId="9" xfId="5" applyFont="1" applyBorder="1" applyAlignment="1">
      <alignment horizontal="center" vertical="center" wrapText="1"/>
    </xf>
    <xf numFmtId="0" fontId="50" fillId="0" borderId="10" xfId="5" applyFont="1" applyBorder="1" applyAlignment="1">
      <alignment horizontal="center" vertical="center" wrapText="1"/>
    </xf>
    <xf numFmtId="3" fontId="50" fillId="0" borderId="8" xfId="5" applyNumberFormat="1" applyFont="1" applyBorder="1" applyAlignment="1">
      <alignment horizontal="center" vertical="center" wrapText="1"/>
    </xf>
    <xf numFmtId="3" fontId="50" fillId="0" borderId="10" xfId="5" applyNumberFormat="1" applyFont="1" applyBorder="1" applyAlignment="1">
      <alignment horizontal="center" vertical="center" wrapText="1"/>
    </xf>
    <xf numFmtId="0" fontId="50" fillId="0" borderId="8"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3" fontId="50" fillId="0" borderId="8" xfId="0" applyNumberFormat="1" applyFont="1" applyBorder="1" applyAlignment="1">
      <alignment horizontal="center" vertical="center" wrapText="1"/>
    </xf>
    <xf numFmtId="3" fontId="50" fillId="0" borderId="10" xfId="0" applyNumberFormat="1" applyFont="1" applyBorder="1" applyAlignment="1">
      <alignment horizontal="center" vertical="center" wrapText="1"/>
    </xf>
    <xf numFmtId="3" fontId="51" fillId="0" borderId="12" xfId="0" applyNumberFormat="1" applyFont="1" applyBorder="1" applyAlignment="1">
      <alignment wrapText="1"/>
    </xf>
  </cellXfs>
  <cellStyles count="6">
    <cellStyle name="一般" xfId="0" builtinId="0"/>
    <cellStyle name="一般 2" xfId="3"/>
    <cellStyle name="一般 3" xfId="4"/>
    <cellStyle name="一般 4" xfId="5"/>
    <cellStyle name="一般_Sheet1" xfId="1"/>
    <cellStyle name="超連結" xfId="2"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0.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2.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3.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4.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5.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6.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7.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8.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9.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20.xml.rels><?xml version="1.0" encoding="UTF-8" standalone="yes"?>
<Relationships xmlns="http://schemas.openxmlformats.org/package/2006/relationships"><Relationship Id="rId1" Type="http://schemas.openxmlformats.org/officeDocument/2006/relationships/image" Target="../media/image20.jpg"/></Relationships>
</file>

<file path=xl/drawings/_rels/drawing21.xml.rels><?xml version="1.0" encoding="UTF-8" standalone="yes"?>
<Relationships xmlns="http://schemas.openxmlformats.org/package/2006/relationships"><Relationship Id="rId1" Type="http://schemas.openxmlformats.org/officeDocument/2006/relationships/image" Target="../media/image21.jpg"/></Relationships>
</file>

<file path=xl/drawings/_rels/drawing22.xml.rels><?xml version="1.0" encoding="UTF-8" standalone="yes"?>
<Relationships xmlns="http://schemas.openxmlformats.org/package/2006/relationships"><Relationship Id="rId1" Type="http://schemas.openxmlformats.org/officeDocument/2006/relationships/image" Target="../media/image22.jpg"/></Relationships>
</file>

<file path=xl/drawings/_rels/drawing23.xml.rels><?xml version="1.0" encoding="UTF-8" standalone="yes"?>
<Relationships xmlns="http://schemas.openxmlformats.org/package/2006/relationships"><Relationship Id="rId1" Type="http://schemas.openxmlformats.org/officeDocument/2006/relationships/image" Target="../media/image23.jpg"/></Relationships>
</file>

<file path=xl/drawings/_rels/drawing24.xml.rels><?xml version="1.0" encoding="UTF-8" standalone="yes"?>
<Relationships xmlns="http://schemas.openxmlformats.org/package/2006/relationships"><Relationship Id="rId1" Type="http://schemas.openxmlformats.org/officeDocument/2006/relationships/image" Target="../media/image24.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1" Type="http://schemas.openxmlformats.org/officeDocument/2006/relationships/image" Target="../media/image5.jpg"/></Relationships>
</file>

<file path=xl/drawings/_rels/drawing6.xml.rels><?xml version="1.0" encoding="UTF-8" standalone="yes"?>
<Relationships xmlns="http://schemas.openxmlformats.org/package/2006/relationships"><Relationship Id="rId1" Type="http://schemas.openxmlformats.org/officeDocument/2006/relationships/image" Target="../media/image6.jpg"/></Relationships>
</file>

<file path=xl/drawings/_rels/drawing7.xml.rels><?xml version="1.0" encoding="UTF-8" standalone="yes"?>
<Relationships xmlns="http://schemas.openxmlformats.org/package/2006/relationships"><Relationship Id="rId1" Type="http://schemas.openxmlformats.org/officeDocument/2006/relationships/image" Target="../media/image7.jpg"/></Relationships>
</file>

<file path=xl/drawings/_rels/drawing8.xml.rels><?xml version="1.0" encoding="UTF-8" standalone="yes"?>
<Relationships xmlns="http://schemas.openxmlformats.org/package/2006/relationships"><Relationship Id="rId1" Type="http://schemas.openxmlformats.org/officeDocument/2006/relationships/image" Target="../media/image8.jpg"/></Relationships>
</file>

<file path=xl/drawings/_rels/drawing9.xml.rels><?xml version="1.0" encoding="UTF-8" standalone="yes"?>
<Relationships xmlns="http://schemas.openxmlformats.org/package/2006/relationships"><Relationship Id="rId1" Type="http://schemas.openxmlformats.org/officeDocument/2006/relationships/image" Target="../media/image9.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457200</xdr:colOff>
      <xdr:row>33</xdr:row>
      <xdr:rowOff>182860</xdr:rowOff>
    </xdr:to>
    <xdr:pic>
      <xdr:nvPicPr>
        <xdr:cNvPr id="2" name="圖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70980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457200</xdr:colOff>
      <xdr:row>34</xdr:row>
      <xdr:rowOff>0</xdr:rowOff>
    </xdr:to>
    <xdr:pic>
      <xdr:nvPicPr>
        <xdr:cNvPr id="2" name="圖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7124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658800</xdr:colOff>
      <xdr:row>34</xdr:row>
      <xdr:rowOff>129697</xdr:rowOff>
    </xdr:to>
    <xdr:pic>
      <xdr:nvPicPr>
        <xdr:cNvPr id="2" name="圖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260000" cy="725439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513000</xdr:colOff>
      <xdr:row>33</xdr:row>
      <xdr:rowOff>182201</xdr:rowOff>
    </xdr:to>
    <xdr:pic>
      <xdr:nvPicPr>
        <xdr:cNvPr id="2" name="圖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800000" cy="709735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314325</xdr:colOff>
      <xdr:row>35</xdr:row>
      <xdr:rowOff>19050</xdr:rowOff>
    </xdr:to>
    <xdr:pic>
      <xdr:nvPicPr>
        <xdr:cNvPr id="3" name="圖片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00725" cy="73533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8</xdr:col>
      <xdr:colOff>666750</xdr:colOff>
      <xdr:row>41</xdr:row>
      <xdr:rowOff>38100</xdr:rowOff>
    </xdr:to>
    <xdr:pic>
      <xdr:nvPicPr>
        <xdr:cNvPr id="3" name="圖片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838200"/>
          <a:ext cx="6153150" cy="77914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628650</xdr:colOff>
      <xdr:row>36</xdr:row>
      <xdr:rowOff>200025</xdr:rowOff>
    </xdr:to>
    <xdr:pic>
      <xdr:nvPicPr>
        <xdr:cNvPr id="3" name="圖片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115050" cy="77438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114300</xdr:colOff>
      <xdr:row>38</xdr:row>
      <xdr:rowOff>38100</xdr:rowOff>
    </xdr:to>
    <xdr:pic>
      <xdr:nvPicPr>
        <xdr:cNvPr id="2" name="圖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286500" cy="8001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647700</xdr:colOff>
      <xdr:row>37</xdr:row>
      <xdr:rowOff>38100</xdr:rowOff>
    </xdr:to>
    <xdr:pic>
      <xdr:nvPicPr>
        <xdr:cNvPr id="2" name="圖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134100" cy="77914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123825</xdr:colOff>
      <xdr:row>38</xdr:row>
      <xdr:rowOff>38100</xdr:rowOff>
    </xdr:to>
    <xdr:pic>
      <xdr:nvPicPr>
        <xdr:cNvPr id="2" name="圖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296025" cy="8001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666750</xdr:colOff>
      <xdr:row>37</xdr:row>
      <xdr:rowOff>123825</xdr:rowOff>
    </xdr:to>
    <xdr:pic>
      <xdr:nvPicPr>
        <xdr:cNvPr id="2" name="圖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153150" cy="7877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457200</xdr:colOff>
      <xdr:row>34</xdr:row>
      <xdr:rowOff>7457</xdr:rowOff>
    </xdr:to>
    <xdr:pic>
      <xdr:nvPicPr>
        <xdr:cNvPr id="2" name="圖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713215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0</xdr:colOff>
      <xdr:row>41</xdr:row>
      <xdr:rowOff>133350</xdr:rowOff>
    </xdr:to>
    <xdr:pic>
      <xdr:nvPicPr>
        <xdr:cNvPr id="2" name="圖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172200" cy="87249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9525</xdr:colOff>
      <xdr:row>41</xdr:row>
      <xdr:rowOff>123825</xdr:rowOff>
    </xdr:to>
    <xdr:pic>
      <xdr:nvPicPr>
        <xdr:cNvPr id="2" name="圖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181725" cy="871537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485775</xdr:colOff>
      <xdr:row>44</xdr:row>
      <xdr:rowOff>200025</xdr:rowOff>
    </xdr:to>
    <xdr:pic>
      <xdr:nvPicPr>
        <xdr:cNvPr id="3" name="圖片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657975" cy="942022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622945</xdr:colOff>
      <xdr:row>48</xdr:row>
      <xdr:rowOff>21600</xdr:rowOff>
    </xdr:to>
    <xdr:pic>
      <xdr:nvPicPr>
        <xdr:cNvPr id="2" name="圖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480945" cy="10080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323850</xdr:colOff>
      <xdr:row>44</xdr:row>
      <xdr:rowOff>142875</xdr:rowOff>
    </xdr:to>
    <xdr:pic>
      <xdr:nvPicPr>
        <xdr:cNvPr id="2" name="圖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181850" cy="9363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457200</xdr:colOff>
      <xdr:row>33</xdr:row>
      <xdr:rowOff>194668</xdr:rowOff>
    </xdr:to>
    <xdr:pic>
      <xdr:nvPicPr>
        <xdr:cNvPr id="2" name="圖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71098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0</xdr:colOff>
      <xdr:row>32</xdr:row>
      <xdr:rowOff>104775</xdr:rowOff>
    </xdr:to>
    <xdr:pic>
      <xdr:nvPicPr>
        <xdr:cNvPr id="3" name="圖片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601200" cy="6810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457200</xdr:colOff>
      <xdr:row>32</xdr:row>
      <xdr:rowOff>71845</xdr:rowOff>
    </xdr:to>
    <xdr:pic>
      <xdr:nvPicPr>
        <xdr:cNvPr id="2" name="圖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67774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457200</xdr:colOff>
      <xdr:row>33</xdr:row>
      <xdr:rowOff>201168</xdr:rowOff>
    </xdr:to>
    <xdr:pic>
      <xdr:nvPicPr>
        <xdr:cNvPr id="3" name="圖片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711631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457200</xdr:colOff>
      <xdr:row>33</xdr:row>
      <xdr:rowOff>197927</xdr:rowOff>
    </xdr:to>
    <xdr:pic>
      <xdr:nvPicPr>
        <xdr:cNvPr id="3" name="圖片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711307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457200</xdr:colOff>
      <xdr:row>33</xdr:row>
      <xdr:rowOff>197123</xdr:rowOff>
    </xdr:to>
    <xdr:pic>
      <xdr:nvPicPr>
        <xdr:cNvPr id="3" name="圖片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711227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457200</xdr:colOff>
      <xdr:row>33</xdr:row>
      <xdr:rowOff>205841</xdr:rowOff>
    </xdr:to>
    <xdr:pic>
      <xdr:nvPicPr>
        <xdr:cNvPr id="3" name="圖片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7120991"/>
        </a:xfrm>
        <a:prstGeom prst="rect">
          <a:avLst/>
        </a:prstGeom>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19"/>
  <sheetViews>
    <sheetView tabSelected="1" zoomScaleNormal="86" workbookViewId="0">
      <selection activeCell="J21" sqref="J21"/>
    </sheetView>
  </sheetViews>
  <sheetFormatPr defaultColWidth="8.75" defaultRowHeight="16.5" x14ac:dyDescent="0.25"/>
  <cols>
    <col min="1" max="1" width="6.75" style="2" customWidth="1"/>
    <col min="2" max="2" width="14.25" style="1" customWidth="1"/>
    <col min="3" max="3" width="8.5" style="1" customWidth="1"/>
    <col min="4" max="4" width="16.375" style="1" customWidth="1"/>
    <col min="5" max="15" width="15.5" style="1" customWidth="1"/>
    <col min="16" max="16" width="12.625" style="1" customWidth="1"/>
    <col min="17" max="17" width="1.875" style="1" customWidth="1"/>
    <col min="18" max="16384" width="8.75" style="1"/>
  </cols>
  <sheetData>
    <row r="1" spans="1:17" ht="24" customHeight="1" x14ac:dyDescent="0.25">
      <c r="A1" s="162" t="s">
        <v>124</v>
      </c>
      <c r="B1" s="162"/>
      <c r="C1" s="162"/>
      <c r="D1" s="162"/>
      <c r="E1" s="162"/>
      <c r="F1" s="162"/>
      <c r="G1" s="162"/>
      <c r="H1" s="162"/>
      <c r="I1" s="162"/>
      <c r="J1" s="162"/>
      <c r="K1" s="162"/>
      <c r="L1" s="162"/>
      <c r="M1" s="162"/>
      <c r="N1" s="162"/>
      <c r="O1" s="162"/>
      <c r="P1" s="162"/>
      <c r="Q1" s="19"/>
    </row>
    <row r="2" spans="1:17" ht="21" customHeight="1" x14ac:dyDescent="0.25">
      <c r="A2" s="163" t="s">
        <v>61</v>
      </c>
      <c r="B2" s="164"/>
      <c r="C2" s="164"/>
      <c r="D2" s="164"/>
      <c r="E2" s="164"/>
      <c r="F2" s="164"/>
      <c r="G2" s="164"/>
      <c r="H2" s="164"/>
      <c r="I2" s="164"/>
      <c r="J2" s="164"/>
      <c r="K2" s="164"/>
      <c r="L2" s="164"/>
      <c r="M2" s="164"/>
      <c r="N2" s="164"/>
      <c r="O2" s="164"/>
      <c r="P2" s="164"/>
      <c r="Q2" s="20"/>
    </row>
    <row r="3" spans="1:17" ht="19.899999999999999" customHeight="1" x14ac:dyDescent="0.25">
      <c r="A3" s="160" t="s">
        <v>34</v>
      </c>
      <c r="B3" s="160"/>
      <c r="C3" s="165"/>
      <c r="D3" s="166"/>
      <c r="E3" s="14"/>
      <c r="F3" s="14"/>
      <c r="G3" s="14"/>
      <c r="H3" s="14"/>
      <c r="I3" s="14"/>
      <c r="J3" s="14"/>
      <c r="K3" s="14"/>
      <c r="L3" s="14"/>
      <c r="M3" s="14"/>
      <c r="N3" s="14"/>
      <c r="O3" s="14"/>
      <c r="P3" s="14"/>
      <c r="Q3" s="14"/>
    </row>
    <row r="4" spans="1:17" ht="19.899999999999999" customHeight="1" x14ac:dyDescent="0.25">
      <c r="A4" s="160" t="s">
        <v>125</v>
      </c>
      <c r="B4" s="160"/>
      <c r="C4" s="161"/>
      <c r="D4" s="161"/>
      <c r="E4" s="14"/>
      <c r="F4" s="14"/>
      <c r="G4" s="14"/>
      <c r="H4" s="14"/>
      <c r="I4" s="14"/>
      <c r="J4" s="14"/>
      <c r="K4" s="14"/>
      <c r="L4" s="14"/>
      <c r="M4" s="14"/>
      <c r="N4" s="14"/>
      <c r="O4" s="14"/>
      <c r="P4" s="14"/>
      <c r="Q4" s="14"/>
    </row>
    <row r="5" spans="1:17" ht="19.899999999999999" customHeight="1" x14ac:dyDescent="0.25">
      <c r="A5" s="160" t="s">
        <v>23</v>
      </c>
      <c r="B5" s="160"/>
      <c r="C5" s="161"/>
      <c r="D5" s="161"/>
      <c r="E5" s="14"/>
      <c r="F5" s="14"/>
      <c r="G5" s="14"/>
      <c r="H5" s="14"/>
      <c r="I5" s="14"/>
      <c r="J5" s="14"/>
      <c r="K5" s="14"/>
      <c r="L5" s="14"/>
      <c r="M5" s="14"/>
      <c r="N5" s="14"/>
      <c r="O5" s="14"/>
      <c r="P5" s="14"/>
      <c r="Q5" s="14"/>
    </row>
    <row r="6" spans="1:17" ht="19.899999999999999" customHeight="1" x14ac:dyDescent="0.25">
      <c r="A6" s="160" t="s">
        <v>24</v>
      </c>
      <c r="B6" s="160"/>
      <c r="C6" s="171"/>
      <c r="D6" s="171"/>
      <c r="E6" s="14"/>
      <c r="F6" s="14"/>
      <c r="G6" s="14"/>
      <c r="H6" s="15"/>
      <c r="I6" s="15"/>
      <c r="J6" s="15"/>
      <c r="K6" s="15"/>
      <c r="L6" s="15"/>
      <c r="M6" s="15"/>
      <c r="N6" s="172" t="s">
        <v>38</v>
      </c>
      <c r="O6" s="173"/>
      <c r="P6" s="173"/>
      <c r="Q6" s="14"/>
    </row>
    <row r="7" spans="1:17" ht="19.899999999999999" customHeight="1" x14ac:dyDescent="0.25">
      <c r="A7" s="160" t="s">
        <v>35</v>
      </c>
      <c r="B7" s="160"/>
      <c r="C7" s="170"/>
      <c r="D7" s="170"/>
      <c r="E7" s="16"/>
      <c r="F7" s="14"/>
      <c r="G7" s="14"/>
      <c r="H7" s="15"/>
      <c r="I7" s="15"/>
      <c r="J7" s="15"/>
      <c r="K7" s="15"/>
      <c r="L7" s="15"/>
      <c r="M7" s="15"/>
      <c r="N7" s="172" t="s">
        <v>39</v>
      </c>
      <c r="O7" s="173"/>
      <c r="P7" s="173"/>
      <c r="Q7" s="14"/>
    </row>
    <row r="8" spans="1:17" ht="10.15" customHeight="1" x14ac:dyDescent="0.25">
      <c r="A8" s="17"/>
      <c r="B8" s="14"/>
      <c r="C8" s="14"/>
      <c r="D8" s="14"/>
      <c r="E8" s="14"/>
      <c r="F8" s="14"/>
      <c r="G8" s="14"/>
      <c r="H8" s="14"/>
      <c r="I8" s="14"/>
      <c r="J8" s="14"/>
      <c r="K8" s="14"/>
      <c r="L8" s="14"/>
      <c r="M8" s="14"/>
      <c r="N8" s="14"/>
      <c r="O8" s="14"/>
      <c r="P8" s="14"/>
      <c r="Q8" s="14"/>
    </row>
    <row r="9" spans="1:17" ht="22.15" customHeight="1" x14ac:dyDescent="0.25">
      <c r="A9" s="184" t="s">
        <v>22</v>
      </c>
      <c r="B9" s="180" t="s">
        <v>0</v>
      </c>
      <c r="C9" s="180" t="s">
        <v>1</v>
      </c>
      <c r="D9" s="174" t="s">
        <v>20</v>
      </c>
      <c r="E9" s="175"/>
      <c r="F9" s="175"/>
      <c r="G9" s="175"/>
      <c r="H9" s="175"/>
      <c r="I9" s="175"/>
      <c r="J9" s="175"/>
      <c r="K9" s="175"/>
      <c r="L9" s="175"/>
      <c r="M9" s="175"/>
      <c r="N9" s="175"/>
      <c r="O9" s="176"/>
      <c r="P9" s="10" t="s">
        <v>2</v>
      </c>
      <c r="Q9" s="14"/>
    </row>
    <row r="10" spans="1:17" ht="22.15" customHeight="1" x14ac:dyDescent="0.25">
      <c r="A10" s="184"/>
      <c r="B10" s="180"/>
      <c r="C10" s="180"/>
      <c r="D10" s="21" t="s">
        <v>50</v>
      </c>
      <c r="E10" s="21" t="s">
        <v>40</v>
      </c>
      <c r="F10" s="21" t="s">
        <v>41</v>
      </c>
      <c r="G10" s="21" t="s">
        <v>42</v>
      </c>
      <c r="H10" s="21" t="s">
        <v>43</v>
      </c>
      <c r="I10" s="21" t="s">
        <v>44</v>
      </c>
      <c r="J10" s="21" t="s">
        <v>45</v>
      </c>
      <c r="K10" s="21" t="s">
        <v>46</v>
      </c>
      <c r="L10" s="21" t="s">
        <v>47</v>
      </c>
      <c r="M10" s="21" t="s">
        <v>48</v>
      </c>
      <c r="N10" s="21" t="s">
        <v>49</v>
      </c>
      <c r="O10" s="21" t="s">
        <v>51</v>
      </c>
      <c r="P10" s="11"/>
      <c r="Q10" s="14"/>
    </row>
    <row r="11" spans="1:17" ht="24.95" customHeight="1" x14ac:dyDescent="0.25">
      <c r="A11" s="167" t="s">
        <v>123</v>
      </c>
      <c r="B11" s="177" t="s">
        <v>33</v>
      </c>
      <c r="C11" s="181" t="s">
        <v>120</v>
      </c>
      <c r="D11" s="125">
        <v>43480</v>
      </c>
      <c r="E11" s="125">
        <v>43511</v>
      </c>
      <c r="F11" s="125">
        <v>43539</v>
      </c>
      <c r="G11" s="125">
        <v>43570</v>
      </c>
      <c r="H11" s="125">
        <v>43600</v>
      </c>
      <c r="I11" s="125">
        <v>43633</v>
      </c>
      <c r="J11" s="125">
        <v>43661</v>
      </c>
      <c r="K11" s="125">
        <v>43692</v>
      </c>
      <c r="L11" s="125">
        <v>43724</v>
      </c>
      <c r="M11" s="125">
        <v>43753</v>
      </c>
      <c r="N11" s="125">
        <v>43784</v>
      </c>
      <c r="O11" s="125">
        <v>43815</v>
      </c>
      <c r="P11" s="12"/>
      <c r="Q11" s="14"/>
    </row>
    <row r="12" spans="1:17" ht="24.95" customHeight="1" x14ac:dyDescent="0.25">
      <c r="A12" s="168"/>
      <c r="B12" s="178"/>
      <c r="C12" s="182"/>
      <c r="D12" s="126">
        <v>0.70833333333333337</v>
      </c>
      <c r="E12" s="126">
        <v>0.70833333333333337</v>
      </c>
      <c r="F12" s="126">
        <v>0.70833333333333337</v>
      </c>
      <c r="G12" s="126">
        <v>0.70833333333333337</v>
      </c>
      <c r="H12" s="126">
        <v>0.70833333333333337</v>
      </c>
      <c r="I12" s="126">
        <v>0.70833333333333337</v>
      </c>
      <c r="J12" s="126">
        <v>0.70833333333333337</v>
      </c>
      <c r="K12" s="126">
        <v>0.70833333333333337</v>
      </c>
      <c r="L12" s="126">
        <v>0.70833333333333337</v>
      </c>
      <c r="M12" s="126">
        <v>0.70833333333333337</v>
      </c>
      <c r="N12" s="126">
        <v>0.70833333333333337</v>
      </c>
      <c r="O12" s="126">
        <v>0.70833333333333337</v>
      </c>
      <c r="P12" s="12"/>
      <c r="Q12" s="14"/>
    </row>
    <row r="13" spans="1:17" ht="24.95" customHeight="1" x14ac:dyDescent="0.25">
      <c r="A13" s="169"/>
      <c r="B13" s="179"/>
      <c r="C13" s="183"/>
      <c r="D13" s="127" t="s">
        <v>127</v>
      </c>
      <c r="E13" s="127" t="s">
        <v>52</v>
      </c>
      <c r="F13" s="127" t="s">
        <v>36</v>
      </c>
      <c r="G13" s="127" t="s">
        <v>37</v>
      </c>
      <c r="H13" s="127" t="s">
        <v>53</v>
      </c>
      <c r="I13" s="127" t="s">
        <v>54</v>
      </c>
      <c r="J13" s="127" t="s">
        <v>55</v>
      </c>
      <c r="K13" s="127" t="s">
        <v>56</v>
      </c>
      <c r="L13" s="127" t="s">
        <v>57</v>
      </c>
      <c r="M13" s="127" t="s">
        <v>58</v>
      </c>
      <c r="N13" s="127" t="s">
        <v>59</v>
      </c>
      <c r="O13" s="127" t="s">
        <v>60</v>
      </c>
      <c r="P13" s="13"/>
      <c r="Q13" s="14"/>
    </row>
    <row r="14" spans="1:17" s="26" customFormat="1" ht="24.95" customHeight="1" x14ac:dyDescent="0.25">
      <c r="A14" s="167" t="s">
        <v>122</v>
      </c>
      <c r="B14" s="177" t="s">
        <v>74</v>
      </c>
      <c r="C14" s="181" t="s">
        <v>120</v>
      </c>
      <c r="D14" s="125">
        <v>43485</v>
      </c>
      <c r="E14" s="125">
        <v>43516</v>
      </c>
      <c r="F14" s="125">
        <v>43544</v>
      </c>
      <c r="G14" s="125">
        <v>43577</v>
      </c>
      <c r="H14" s="125">
        <v>43605</v>
      </c>
      <c r="I14" s="125">
        <v>43636</v>
      </c>
      <c r="J14" s="125">
        <v>43668</v>
      </c>
      <c r="K14" s="125">
        <v>43697</v>
      </c>
      <c r="L14" s="125">
        <v>43728</v>
      </c>
      <c r="M14" s="125">
        <v>43759</v>
      </c>
      <c r="N14" s="125">
        <v>43789</v>
      </c>
      <c r="O14" s="125">
        <v>43819</v>
      </c>
      <c r="P14" s="22"/>
    </row>
    <row r="15" spans="1:17" s="26" customFormat="1" ht="24.95" customHeight="1" x14ac:dyDescent="0.25">
      <c r="A15" s="168"/>
      <c r="B15" s="178"/>
      <c r="C15" s="182"/>
      <c r="D15" s="126">
        <v>0.70833333333333337</v>
      </c>
      <c r="E15" s="126">
        <v>0.70833333333333337</v>
      </c>
      <c r="F15" s="126">
        <v>0.70833333333333337</v>
      </c>
      <c r="G15" s="126">
        <v>0.70833333333333337</v>
      </c>
      <c r="H15" s="126">
        <v>0.70833333333333337</v>
      </c>
      <c r="I15" s="126">
        <v>0.70833333333333337</v>
      </c>
      <c r="J15" s="126">
        <v>0.70833333333333337</v>
      </c>
      <c r="K15" s="126">
        <v>0.70833333333333337</v>
      </c>
      <c r="L15" s="126">
        <v>0.70833333333333337</v>
      </c>
      <c r="M15" s="126">
        <v>0.70833333333333337</v>
      </c>
      <c r="N15" s="126">
        <v>0.70833333333333337</v>
      </c>
      <c r="O15" s="126">
        <v>0.70833333333333337</v>
      </c>
      <c r="P15" s="23"/>
    </row>
    <row r="16" spans="1:17" s="26" customFormat="1" ht="24.95" customHeight="1" x14ac:dyDescent="0.25">
      <c r="A16" s="169"/>
      <c r="B16" s="179"/>
      <c r="C16" s="183"/>
      <c r="D16" s="127" t="s">
        <v>127</v>
      </c>
      <c r="E16" s="127" t="s">
        <v>52</v>
      </c>
      <c r="F16" s="127" t="s">
        <v>36</v>
      </c>
      <c r="G16" s="127" t="s">
        <v>37</v>
      </c>
      <c r="H16" s="127" t="s">
        <v>53</v>
      </c>
      <c r="I16" s="127" t="s">
        <v>54</v>
      </c>
      <c r="J16" s="127" t="s">
        <v>55</v>
      </c>
      <c r="K16" s="127" t="s">
        <v>56</v>
      </c>
      <c r="L16" s="127" t="s">
        <v>57</v>
      </c>
      <c r="M16" s="127" t="s">
        <v>58</v>
      </c>
      <c r="N16" s="127" t="s">
        <v>59</v>
      </c>
      <c r="O16" s="127" t="s">
        <v>60</v>
      </c>
      <c r="P16" s="28"/>
    </row>
    <row r="17" spans="1:16" s="26" customFormat="1" ht="24.95" customHeight="1" x14ac:dyDescent="0.25">
      <c r="A17" s="167" t="s">
        <v>122</v>
      </c>
      <c r="B17" s="177" t="s">
        <v>68</v>
      </c>
      <c r="C17" s="181" t="s">
        <v>120</v>
      </c>
      <c r="D17" s="125">
        <v>43490</v>
      </c>
      <c r="E17" s="125">
        <v>43521</v>
      </c>
      <c r="F17" s="125">
        <v>43549</v>
      </c>
      <c r="G17" s="125">
        <v>43580</v>
      </c>
      <c r="H17" s="125">
        <v>43612</v>
      </c>
      <c r="I17" s="125">
        <v>43641</v>
      </c>
      <c r="J17" s="125">
        <v>43671</v>
      </c>
      <c r="K17" s="125">
        <v>43703</v>
      </c>
      <c r="L17" s="125">
        <v>43733</v>
      </c>
      <c r="M17" s="125">
        <v>43763</v>
      </c>
      <c r="N17" s="125">
        <v>43794</v>
      </c>
      <c r="O17" s="125">
        <v>43824</v>
      </c>
      <c r="P17" s="22"/>
    </row>
    <row r="18" spans="1:16" s="26" customFormat="1" ht="24.95" customHeight="1" x14ac:dyDescent="0.25">
      <c r="A18" s="168"/>
      <c r="B18" s="178"/>
      <c r="C18" s="182"/>
      <c r="D18" s="126">
        <v>0.70833333333333337</v>
      </c>
      <c r="E18" s="126">
        <v>0.70833333333333337</v>
      </c>
      <c r="F18" s="126">
        <v>0.70833333333333337</v>
      </c>
      <c r="G18" s="126">
        <v>0.70833333333333337</v>
      </c>
      <c r="H18" s="126">
        <v>0.70833333333333337</v>
      </c>
      <c r="I18" s="126">
        <v>0.70833333333333337</v>
      </c>
      <c r="J18" s="126">
        <v>0.70833333333333337</v>
      </c>
      <c r="K18" s="126">
        <v>0.70833333333333337</v>
      </c>
      <c r="L18" s="126">
        <v>0.70833333333333337</v>
      </c>
      <c r="M18" s="126">
        <v>0.70833333333333337</v>
      </c>
      <c r="N18" s="126">
        <v>0.70833333333333337</v>
      </c>
      <c r="O18" s="126">
        <v>0.70833333333333337</v>
      </c>
      <c r="P18" s="23"/>
    </row>
    <row r="19" spans="1:16" s="26" customFormat="1" ht="24.95" customHeight="1" x14ac:dyDescent="0.25">
      <c r="A19" s="169"/>
      <c r="B19" s="179"/>
      <c r="C19" s="183"/>
      <c r="D19" s="127" t="s">
        <v>127</v>
      </c>
      <c r="E19" s="127" t="s">
        <v>52</v>
      </c>
      <c r="F19" s="127" t="s">
        <v>36</v>
      </c>
      <c r="G19" s="127" t="s">
        <v>37</v>
      </c>
      <c r="H19" s="127" t="s">
        <v>53</v>
      </c>
      <c r="I19" s="127" t="s">
        <v>54</v>
      </c>
      <c r="J19" s="127" t="s">
        <v>55</v>
      </c>
      <c r="K19" s="127" t="s">
        <v>56</v>
      </c>
      <c r="L19" s="127" t="s">
        <v>57</v>
      </c>
      <c r="M19" s="127" t="s">
        <v>58</v>
      </c>
      <c r="N19" s="127" t="s">
        <v>59</v>
      </c>
      <c r="O19" s="127" t="s">
        <v>60</v>
      </c>
      <c r="P19" s="28"/>
    </row>
  </sheetData>
  <sheetProtection selectLockedCells="1" selectUnlockedCells="1"/>
  <mergeCells count="23">
    <mergeCell ref="A14:A16"/>
    <mergeCell ref="B14:B16"/>
    <mergeCell ref="C14:C16"/>
    <mergeCell ref="A17:A19"/>
    <mergeCell ref="B17:B19"/>
    <mergeCell ref="C17:C19"/>
    <mergeCell ref="A11:A13"/>
    <mergeCell ref="A7:D7"/>
    <mergeCell ref="A6:D6"/>
    <mergeCell ref="N6:P6"/>
    <mergeCell ref="N7:P7"/>
    <mergeCell ref="D9:O9"/>
    <mergeCell ref="B11:B13"/>
    <mergeCell ref="B9:B10"/>
    <mergeCell ref="C9:C10"/>
    <mergeCell ref="C11:C13"/>
    <mergeCell ref="A9:A10"/>
    <mergeCell ref="A5:D5"/>
    <mergeCell ref="A4:D4"/>
    <mergeCell ref="A1:P1"/>
    <mergeCell ref="A2:P2"/>
    <mergeCell ref="A3:B3"/>
    <mergeCell ref="C3:D3"/>
  </mergeCells>
  <phoneticPr fontId="3" type="noConversion"/>
  <hyperlinks>
    <hyperlink ref="B11:B13" location="公庫收支月報!A1" display="臺東縣臺東市公庫收支月報"/>
    <hyperlink ref="P13" location="預告統計資料發布時間表!A1" display="(105年6月)"/>
    <hyperlink ref="Q13" location="預告統計資料發布時間表!A1" display="(105年7月)"/>
    <hyperlink ref="R13" location="'105年9月公庫收支'!A1" display="(105年8月)"/>
    <hyperlink ref="S13" location="預告統計資料發布時間表!A1" display="(105年9月)"/>
    <hyperlink ref="T13" location="預告統計資料發布時間表!A1" display="(105年10月)"/>
    <hyperlink ref="U13" location="預告統計資料發布時間表!A1" display="(105年11月)"/>
    <hyperlink ref="B14:B16" location="資源回收成果統計!A1" display="資源回收成果統計"/>
    <hyperlink ref="B17:B19" location="一般垃圾及廚餘清理狀況!A1" display="一般垃圾及廚餘清理狀況"/>
    <hyperlink ref="D13" location="'107年12月公庫收支'!A1" display="(107年12月)"/>
    <hyperlink ref="D16" location="'107年12月資源回收成果統計'!A1" display="(107年12月)"/>
    <hyperlink ref="D19" location="'107年12月一般垃圾及廚餘清理狀況'!A1" display="(107年12月)"/>
    <hyperlink ref="E13" location="'108年1月公庫收支'!A1" display="(108年1月)"/>
    <hyperlink ref="E16" location="'108年1月資源回收成果統計'!A1" display="(108年1月)"/>
    <hyperlink ref="E19" location="'108年1月一般垃圾及廚餘清理狀況'!A1" display="(108年1月)"/>
    <hyperlink ref="F16" location="'108年2月資源回收成果統計'!A1" display="(108年2月)"/>
    <hyperlink ref="F19" location="'108年2月一般垃圾及廚餘清理狀況'!A1" display="(108年2月)"/>
    <hyperlink ref="F13" location="'108年2月公庫收支'!A1" display="(108年2月)"/>
    <hyperlink ref="G13" location="'108年3月公庫收支'!A1" display="(108年3月)"/>
    <hyperlink ref="G16" location="'108年3月資源回收成果統計'!A1" display="(108年3月)"/>
    <hyperlink ref="G19" location="'108年3月一般垃圾及廚餘清理狀況'!A1" display="(108年3月)"/>
    <hyperlink ref="H13" location="'108年4月公庫收支'!A1" display="(108年4月)"/>
    <hyperlink ref="H16" location="'108年4月資源回收成果統計'!A1" display="(108年4月)"/>
    <hyperlink ref="H19" location="'108年4月一般垃圾及廚餘清理狀況'!A1" display="(108年4月)"/>
    <hyperlink ref="I13" location="'108年5月公庫收支'!A1" display="(108年5月)"/>
    <hyperlink ref="I16" location="'108年5月資源回收成果統計'!A1" display="(108年5月)"/>
    <hyperlink ref="I19" location="'108年5月一般垃圾及廚餘清理狀況'!A1" display="(108年5月)"/>
    <hyperlink ref="J13" location="'108年6月公庫收支'!A1" display="(108年6月)"/>
    <hyperlink ref="J16" location="'108年6月資源回收成果統計'!A1" display="(108年6月)"/>
    <hyperlink ref="J19" location="'108年6月一般垃圾及廚餘清理狀況'!A1" display="(108年6月)"/>
    <hyperlink ref="K13" location="'108年7月公庫收支'!A1" display="(108年7月)"/>
    <hyperlink ref="K16" location="'108年7月資源回收成果統計'!A1" display="(108年7月)"/>
    <hyperlink ref="K19" location="'108年7月一般垃圾及廚餘清理狀況'!A1" display="(108年7月)"/>
    <hyperlink ref="L16" location="'108年8月資源回收成果統計'!A1" display="(108年8月)"/>
    <hyperlink ref="L19" location="'108年8月一般垃圾及廚餘清理狀況'!A1" display="(108年8月)"/>
    <hyperlink ref="L13" location="'108年8月公庫收支'!A1" display="(108年8月)"/>
    <hyperlink ref="M13" location="'108年9月公庫收支'!A1" display="(108年9月)"/>
    <hyperlink ref="M16" location="'108年9月資源回收成果統計'!A1" display="(108年9月)"/>
    <hyperlink ref="M19" location="'108年9月一般垃圾及廚餘清理狀況'!A1" display="(108年9月)"/>
    <hyperlink ref="N16" location="'108年10月資源回收成果統計'!A1" display="(108年10月)"/>
    <hyperlink ref="N19" location="'108年10月一般垃圾及廚餘清理狀況'!A1" display="(108年10月)"/>
    <hyperlink ref="N13" location="'108年10月公庫收支'!A1" display="(108年10月)"/>
    <hyperlink ref="O13" location="'108年11月公庫收支'!A1" display="(108年11月)"/>
    <hyperlink ref="O16" location="'108年11月資源回收成果統計'!A1" display="(108年11月)"/>
    <hyperlink ref="O19" location="'108年11月一般垃圾及廚餘清理狀況'!A1" display="(108年11月)"/>
  </hyperlinks>
  <pageMargins left="0.57999999999999996" right="0.48" top="0.94488188976377963" bottom="0.94488188976377963" header="0.31496062992125984" footer="0.31496062992125984"/>
  <pageSetup paperSize="8" scale="8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7"/>
  <sheetViews>
    <sheetView zoomScaleNormal="100" workbookViewId="0">
      <selection sqref="A1:D1"/>
    </sheetView>
  </sheetViews>
  <sheetFormatPr defaultRowHeight="16.5" x14ac:dyDescent="0.25"/>
  <cols>
    <col min="1" max="1" width="4.75" style="133" customWidth="1"/>
    <col min="2" max="3" width="6.25" style="137" customWidth="1"/>
    <col min="4" max="4" width="31.875" style="134" customWidth="1"/>
    <col min="5" max="5" width="15.625" style="135" customWidth="1"/>
    <col min="6" max="6" width="14.375" style="135" customWidth="1"/>
    <col min="7" max="7" width="13.75" style="135" customWidth="1"/>
    <col min="8" max="8" width="13" style="135" customWidth="1"/>
    <col min="9" max="9" width="14.125" style="135" customWidth="1"/>
    <col min="10" max="10" width="15.875" style="136" customWidth="1"/>
    <col min="11" max="256" width="9" style="138"/>
    <col min="257" max="257" width="4.75" style="138" customWidth="1"/>
    <col min="258" max="259" width="6.25" style="138" customWidth="1"/>
    <col min="260" max="260" width="31.875" style="138" customWidth="1"/>
    <col min="261" max="261" width="15.625" style="138" customWidth="1"/>
    <col min="262" max="262" width="14.375" style="138" customWidth="1"/>
    <col min="263" max="263" width="13.75" style="138" customWidth="1"/>
    <col min="264" max="264" width="13" style="138" customWidth="1"/>
    <col min="265" max="265" width="14.125" style="138" customWidth="1"/>
    <col min="266" max="266" width="15.875" style="138" customWidth="1"/>
    <col min="267" max="512" width="9" style="138"/>
    <col min="513" max="513" width="4.75" style="138" customWidth="1"/>
    <col min="514" max="515" width="6.25" style="138" customWidth="1"/>
    <col min="516" max="516" width="31.875" style="138" customWidth="1"/>
    <col min="517" max="517" width="15.625" style="138" customWidth="1"/>
    <col min="518" max="518" width="14.375" style="138" customWidth="1"/>
    <col min="519" max="519" width="13.75" style="138" customWidth="1"/>
    <col min="520" max="520" width="13" style="138" customWidth="1"/>
    <col min="521" max="521" width="14.125" style="138" customWidth="1"/>
    <col min="522" max="522" width="15.875" style="138" customWidth="1"/>
    <col min="523" max="768" width="9" style="138"/>
    <col min="769" max="769" width="4.75" style="138" customWidth="1"/>
    <col min="770" max="771" width="6.25" style="138" customWidth="1"/>
    <col min="772" max="772" width="31.875" style="138" customWidth="1"/>
    <col min="773" max="773" width="15.625" style="138" customWidth="1"/>
    <col min="774" max="774" width="14.375" style="138" customWidth="1"/>
    <col min="775" max="775" width="13.75" style="138" customWidth="1"/>
    <col min="776" max="776" width="13" style="138" customWidth="1"/>
    <col min="777" max="777" width="14.125" style="138" customWidth="1"/>
    <col min="778" max="778" width="15.875" style="138" customWidth="1"/>
    <col min="779" max="1024" width="9" style="138"/>
    <col min="1025" max="1025" width="4.75" style="138" customWidth="1"/>
    <col min="1026" max="1027" width="6.25" style="138" customWidth="1"/>
    <col min="1028" max="1028" width="31.875" style="138" customWidth="1"/>
    <col min="1029" max="1029" width="15.625" style="138" customWidth="1"/>
    <col min="1030" max="1030" width="14.375" style="138" customWidth="1"/>
    <col min="1031" max="1031" width="13.75" style="138" customWidth="1"/>
    <col min="1032" max="1032" width="13" style="138" customWidth="1"/>
    <col min="1033" max="1033" width="14.125" style="138" customWidth="1"/>
    <col min="1034" max="1034" width="15.875" style="138" customWidth="1"/>
    <col min="1035" max="1280" width="9" style="138"/>
    <col min="1281" max="1281" width="4.75" style="138" customWidth="1"/>
    <col min="1282" max="1283" width="6.25" style="138" customWidth="1"/>
    <col min="1284" max="1284" width="31.875" style="138" customWidth="1"/>
    <col min="1285" max="1285" width="15.625" style="138" customWidth="1"/>
    <col min="1286" max="1286" width="14.375" style="138" customWidth="1"/>
    <col min="1287" max="1287" width="13.75" style="138" customWidth="1"/>
    <col min="1288" max="1288" width="13" style="138" customWidth="1"/>
    <col min="1289" max="1289" width="14.125" style="138" customWidth="1"/>
    <col min="1290" max="1290" width="15.875" style="138" customWidth="1"/>
    <col min="1291" max="1536" width="9" style="138"/>
    <col min="1537" max="1537" width="4.75" style="138" customWidth="1"/>
    <col min="1538" max="1539" width="6.25" style="138" customWidth="1"/>
    <col min="1540" max="1540" width="31.875" style="138" customWidth="1"/>
    <col min="1541" max="1541" width="15.625" style="138" customWidth="1"/>
    <col min="1542" max="1542" width="14.375" style="138" customWidth="1"/>
    <col min="1543" max="1543" width="13.75" style="138" customWidth="1"/>
    <col min="1544" max="1544" width="13" style="138" customWidth="1"/>
    <col min="1545" max="1545" width="14.125" style="138" customWidth="1"/>
    <col min="1546" max="1546" width="15.875" style="138" customWidth="1"/>
    <col min="1547" max="1792" width="9" style="138"/>
    <col min="1793" max="1793" width="4.75" style="138" customWidth="1"/>
    <col min="1794" max="1795" width="6.25" style="138" customWidth="1"/>
    <col min="1796" max="1796" width="31.875" style="138" customWidth="1"/>
    <col min="1797" max="1797" width="15.625" style="138" customWidth="1"/>
    <col min="1798" max="1798" width="14.375" style="138" customWidth="1"/>
    <col min="1799" max="1799" width="13.75" style="138" customWidth="1"/>
    <col min="1800" max="1800" width="13" style="138" customWidth="1"/>
    <col min="1801" max="1801" width="14.125" style="138" customWidth="1"/>
    <col min="1802" max="1802" width="15.875" style="138" customWidth="1"/>
    <col min="1803" max="2048" width="9" style="138"/>
    <col min="2049" max="2049" width="4.75" style="138" customWidth="1"/>
    <col min="2050" max="2051" width="6.25" style="138" customWidth="1"/>
    <col min="2052" max="2052" width="31.875" style="138" customWidth="1"/>
    <col min="2053" max="2053" width="15.625" style="138" customWidth="1"/>
    <col min="2054" max="2054" width="14.375" style="138" customWidth="1"/>
    <col min="2055" max="2055" width="13.75" style="138" customWidth="1"/>
    <col min="2056" max="2056" width="13" style="138" customWidth="1"/>
    <col min="2057" max="2057" width="14.125" style="138" customWidth="1"/>
    <col min="2058" max="2058" width="15.875" style="138" customWidth="1"/>
    <col min="2059" max="2304" width="9" style="138"/>
    <col min="2305" max="2305" width="4.75" style="138" customWidth="1"/>
    <col min="2306" max="2307" width="6.25" style="138" customWidth="1"/>
    <col min="2308" max="2308" width="31.875" style="138" customWidth="1"/>
    <col min="2309" max="2309" width="15.625" style="138" customWidth="1"/>
    <col min="2310" max="2310" width="14.375" style="138" customWidth="1"/>
    <col min="2311" max="2311" width="13.75" style="138" customWidth="1"/>
    <col min="2312" max="2312" width="13" style="138" customWidth="1"/>
    <col min="2313" max="2313" width="14.125" style="138" customWidth="1"/>
    <col min="2314" max="2314" width="15.875" style="138" customWidth="1"/>
    <col min="2315" max="2560" width="9" style="138"/>
    <col min="2561" max="2561" width="4.75" style="138" customWidth="1"/>
    <col min="2562" max="2563" width="6.25" style="138" customWidth="1"/>
    <col min="2564" max="2564" width="31.875" style="138" customWidth="1"/>
    <col min="2565" max="2565" width="15.625" style="138" customWidth="1"/>
    <col min="2566" max="2566" width="14.375" style="138" customWidth="1"/>
    <col min="2567" max="2567" width="13.75" style="138" customWidth="1"/>
    <col min="2568" max="2568" width="13" style="138" customWidth="1"/>
    <col min="2569" max="2569" width="14.125" style="138" customWidth="1"/>
    <col min="2570" max="2570" width="15.875" style="138" customWidth="1"/>
    <col min="2571" max="2816" width="9" style="138"/>
    <col min="2817" max="2817" width="4.75" style="138" customWidth="1"/>
    <col min="2818" max="2819" width="6.25" style="138" customWidth="1"/>
    <col min="2820" max="2820" width="31.875" style="138" customWidth="1"/>
    <col min="2821" max="2821" width="15.625" style="138" customWidth="1"/>
    <col min="2822" max="2822" width="14.375" style="138" customWidth="1"/>
    <col min="2823" max="2823" width="13.75" style="138" customWidth="1"/>
    <col min="2824" max="2824" width="13" style="138" customWidth="1"/>
    <col min="2825" max="2825" width="14.125" style="138" customWidth="1"/>
    <col min="2826" max="2826" width="15.875" style="138" customWidth="1"/>
    <col min="2827" max="3072" width="9" style="138"/>
    <col min="3073" max="3073" width="4.75" style="138" customWidth="1"/>
    <col min="3074" max="3075" width="6.25" style="138" customWidth="1"/>
    <col min="3076" max="3076" width="31.875" style="138" customWidth="1"/>
    <col min="3077" max="3077" width="15.625" style="138" customWidth="1"/>
    <col min="3078" max="3078" width="14.375" style="138" customWidth="1"/>
    <col min="3079" max="3079" width="13.75" style="138" customWidth="1"/>
    <col min="3080" max="3080" width="13" style="138" customWidth="1"/>
    <col min="3081" max="3081" width="14.125" style="138" customWidth="1"/>
    <col min="3082" max="3082" width="15.875" style="138" customWidth="1"/>
    <col min="3083" max="3328" width="9" style="138"/>
    <col min="3329" max="3329" width="4.75" style="138" customWidth="1"/>
    <col min="3330" max="3331" width="6.25" style="138" customWidth="1"/>
    <col min="3332" max="3332" width="31.875" style="138" customWidth="1"/>
    <col min="3333" max="3333" width="15.625" style="138" customWidth="1"/>
    <col min="3334" max="3334" width="14.375" style="138" customWidth="1"/>
    <col min="3335" max="3335" width="13.75" style="138" customWidth="1"/>
    <col min="3336" max="3336" width="13" style="138" customWidth="1"/>
    <col min="3337" max="3337" width="14.125" style="138" customWidth="1"/>
    <col min="3338" max="3338" width="15.875" style="138" customWidth="1"/>
    <col min="3339" max="3584" width="9" style="138"/>
    <col min="3585" max="3585" width="4.75" style="138" customWidth="1"/>
    <col min="3586" max="3587" width="6.25" style="138" customWidth="1"/>
    <col min="3588" max="3588" width="31.875" style="138" customWidth="1"/>
    <col min="3589" max="3589" width="15.625" style="138" customWidth="1"/>
    <col min="3590" max="3590" width="14.375" style="138" customWidth="1"/>
    <col min="3591" max="3591" width="13.75" style="138" customWidth="1"/>
    <col min="3592" max="3592" width="13" style="138" customWidth="1"/>
    <col min="3593" max="3593" width="14.125" style="138" customWidth="1"/>
    <col min="3594" max="3594" width="15.875" style="138" customWidth="1"/>
    <col min="3595" max="3840" width="9" style="138"/>
    <col min="3841" max="3841" width="4.75" style="138" customWidth="1"/>
    <col min="3842" max="3843" width="6.25" style="138" customWidth="1"/>
    <col min="3844" max="3844" width="31.875" style="138" customWidth="1"/>
    <col min="3845" max="3845" width="15.625" style="138" customWidth="1"/>
    <col min="3846" max="3846" width="14.375" style="138" customWidth="1"/>
    <col min="3847" max="3847" width="13.75" style="138" customWidth="1"/>
    <col min="3848" max="3848" width="13" style="138" customWidth="1"/>
    <col min="3849" max="3849" width="14.125" style="138" customWidth="1"/>
    <col min="3850" max="3850" width="15.875" style="138" customWidth="1"/>
    <col min="3851" max="4096" width="9" style="138"/>
    <col min="4097" max="4097" width="4.75" style="138" customWidth="1"/>
    <col min="4098" max="4099" width="6.25" style="138" customWidth="1"/>
    <col min="4100" max="4100" width="31.875" style="138" customWidth="1"/>
    <col min="4101" max="4101" width="15.625" style="138" customWidth="1"/>
    <col min="4102" max="4102" width="14.375" style="138" customWidth="1"/>
    <col min="4103" max="4103" width="13.75" style="138" customWidth="1"/>
    <col min="4104" max="4104" width="13" style="138" customWidth="1"/>
    <col min="4105" max="4105" width="14.125" style="138" customWidth="1"/>
    <col min="4106" max="4106" width="15.875" style="138" customWidth="1"/>
    <col min="4107" max="4352" width="9" style="138"/>
    <col min="4353" max="4353" width="4.75" style="138" customWidth="1"/>
    <col min="4354" max="4355" width="6.25" style="138" customWidth="1"/>
    <col min="4356" max="4356" width="31.875" style="138" customWidth="1"/>
    <col min="4357" max="4357" width="15.625" style="138" customWidth="1"/>
    <col min="4358" max="4358" width="14.375" style="138" customWidth="1"/>
    <col min="4359" max="4359" width="13.75" style="138" customWidth="1"/>
    <col min="4360" max="4360" width="13" style="138" customWidth="1"/>
    <col min="4361" max="4361" width="14.125" style="138" customWidth="1"/>
    <col min="4362" max="4362" width="15.875" style="138" customWidth="1"/>
    <col min="4363" max="4608" width="9" style="138"/>
    <col min="4609" max="4609" width="4.75" style="138" customWidth="1"/>
    <col min="4610" max="4611" width="6.25" style="138" customWidth="1"/>
    <col min="4612" max="4612" width="31.875" style="138" customWidth="1"/>
    <col min="4613" max="4613" width="15.625" style="138" customWidth="1"/>
    <col min="4614" max="4614" width="14.375" style="138" customWidth="1"/>
    <col min="4615" max="4615" width="13.75" style="138" customWidth="1"/>
    <col min="4616" max="4616" width="13" style="138" customWidth="1"/>
    <col min="4617" max="4617" width="14.125" style="138" customWidth="1"/>
    <col min="4618" max="4618" width="15.875" style="138" customWidth="1"/>
    <col min="4619" max="4864" width="9" style="138"/>
    <col min="4865" max="4865" width="4.75" style="138" customWidth="1"/>
    <col min="4866" max="4867" width="6.25" style="138" customWidth="1"/>
    <col min="4868" max="4868" width="31.875" style="138" customWidth="1"/>
    <col min="4869" max="4869" width="15.625" style="138" customWidth="1"/>
    <col min="4870" max="4870" width="14.375" style="138" customWidth="1"/>
    <col min="4871" max="4871" width="13.75" style="138" customWidth="1"/>
    <col min="4872" max="4872" width="13" style="138" customWidth="1"/>
    <col min="4873" max="4873" width="14.125" style="138" customWidth="1"/>
    <col min="4874" max="4874" width="15.875" style="138" customWidth="1"/>
    <col min="4875" max="5120" width="9" style="138"/>
    <col min="5121" max="5121" width="4.75" style="138" customWidth="1"/>
    <col min="5122" max="5123" width="6.25" style="138" customWidth="1"/>
    <col min="5124" max="5124" width="31.875" style="138" customWidth="1"/>
    <col min="5125" max="5125" width="15.625" style="138" customWidth="1"/>
    <col min="5126" max="5126" width="14.375" style="138" customWidth="1"/>
    <col min="5127" max="5127" width="13.75" style="138" customWidth="1"/>
    <col min="5128" max="5128" width="13" style="138" customWidth="1"/>
    <col min="5129" max="5129" width="14.125" style="138" customWidth="1"/>
    <col min="5130" max="5130" width="15.875" style="138" customWidth="1"/>
    <col min="5131" max="5376" width="9" style="138"/>
    <col min="5377" max="5377" width="4.75" style="138" customWidth="1"/>
    <col min="5378" max="5379" width="6.25" style="138" customWidth="1"/>
    <col min="5380" max="5380" width="31.875" style="138" customWidth="1"/>
    <col min="5381" max="5381" width="15.625" style="138" customWidth="1"/>
    <col min="5382" max="5382" width="14.375" style="138" customWidth="1"/>
    <col min="5383" max="5383" width="13.75" style="138" customWidth="1"/>
    <col min="5384" max="5384" width="13" style="138" customWidth="1"/>
    <col min="5385" max="5385" width="14.125" style="138" customWidth="1"/>
    <col min="5386" max="5386" width="15.875" style="138" customWidth="1"/>
    <col min="5387" max="5632" width="9" style="138"/>
    <col min="5633" max="5633" width="4.75" style="138" customWidth="1"/>
    <col min="5634" max="5635" width="6.25" style="138" customWidth="1"/>
    <col min="5636" max="5636" width="31.875" style="138" customWidth="1"/>
    <col min="5637" max="5637" width="15.625" style="138" customWidth="1"/>
    <col min="5638" max="5638" width="14.375" style="138" customWidth="1"/>
    <col min="5639" max="5639" width="13.75" style="138" customWidth="1"/>
    <col min="5640" max="5640" width="13" style="138" customWidth="1"/>
    <col min="5641" max="5641" width="14.125" style="138" customWidth="1"/>
    <col min="5642" max="5642" width="15.875" style="138" customWidth="1"/>
    <col min="5643" max="5888" width="9" style="138"/>
    <col min="5889" max="5889" width="4.75" style="138" customWidth="1"/>
    <col min="5890" max="5891" width="6.25" style="138" customWidth="1"/>
    <col min="5892" max="5892" width="31.875" style="138" customWidth="1"/>
    <col min="5893" max="5893" width="15.625" style="138" customWidth="1"/>
    <col min="5894" max="5894" width="14.375" style="138" customWidth="1"/>
    <col min="5895" max="5895" width="13.75" style="138" customWidth="1"/>
    <col min="5896" max="5896" width="13" style="138" customWidth="1"/>
    <col min="5897" max="5897" width="14.125" style="138" customWidth="1"/>
    <col min="5898" max="5898" width="15.875" style="138" customWidth="1"/>
    <col min="5899" max="6144" width="9" style="138"/>
    <col min="6145" max="6145" width="4.75" style="138" customWidth="1"/>
    <col min="6146" max="6147" width="6.25" style="138" customWidth="1"/>
    <col min="6148" max="6148" width="31.875" style="138" customWidth="1"/>
    <col min="6149" max="6149" width="15.625" style="138" customWidth="1"/>
    <col min="6150" max="6150" width="14.375" style="138" customWidth="1"/>
    <col min="6151" max="6151" width="13.75" style="138" customWidth="1"/>
    <col min="6152" max="6152" width="13" style="138" customWidth="1"/>
    <col min="6153" max="6153" width="14.125" style="138" customWidth="1"/>
    <col min="6154" max="6154" width="15.875" style="138" customWidth="1"/>
    <col min="6155" max="6400" width="9" style="138"/>
    <col min="6401" max="6401" width="4.75" style="138" customWidth="1"/>
    <col min="6402" max="6403" width="6.25" style="138" customWidth="1"/>
    <col min="6404" max="6404" width="31.875" style="138" customWidth="1"/>
    <col min="6405" max="6405" width="15.625" style="138" customWidth="1"/>
    <col min="6406" max="6406" width="14.375" style="138" customWidth="1"/>
    <col min="6407" max="6407" width="13.75" style="138" customWidth="1"/>
    <col min="6408" max="6408" width="13" style="138" customWidth="1"/>
    <col min="6409" max="6409" width="14.125" style="138" customWidth="1"/>
    <col min="6410" max="6410" width="15.875" style="138" customWidth="1"/>
    <col min="6411" max="6656" width="9" style="138"/>
    <col min="6657" max="6657" width="4.75" style="138" customWidth="1"/>
    <col min="6658" max="6659" width="6.25" style="138" customWidth="1"/>
    <col min="6660" max="6660" width="31.875" style="138" customWidth="1"/>
    <col min="6661" max="6661" width="15.625" style="138" customWidth="1"/>
    <col min="6662" max="6662" width="14.375" style="138" customWidth="1"/>
    <col min="6663" max="6663" width="13.75" style="138" customWidth="1"/>
    <col min="6664" max="6664" width="13" style="138" customWidth="1"/>
    <col min="6665" max="6665" width="14.125" style="138" customWidth="1"/>
    <col min="6666" max="6666" width="15.875" style="138" customWidth="1"/>
    <col min="6667" max="6912" width="9" style="138"/>
    <col min="6913" max="6913" width="4.75" style="138" customWidth="1"/>
    <col min="6914" max="6915" width="6.25" style="138" customWidth="1"/>
    <col min="6916" max="6916" width="31.875" style="138" customWidth="1"/>
    <col min="6917" max="6917" width="15.625" style="138" customWidth="1"/>
    <col min="6918" max="6918" width="14.375" style="138" customWidth="1"/>
    <col min="6919" max="6919" width="13.75" style="138" customWidth="1"/>
    <col min="6920" max="6920" width="13" style="138" customWidth="1"/>
    <col min="6921" max="6921" width="14.125" style="138" customWidth="1"/>
    <col min="6922" max="6922" width="15.875" style="138" customWidth="1"/>
    <col min="6923" max="7168" width="9" style="138"/>
    <col min="7169" max="7169" width="4.75" style="138" customWidth="1"/>
    <col min="7170" max="7171" width="6.25" style="138" customWidth="1"/>
    <col min="7172" max="7172" width="31.875" style="138" customWidth="1"/>
    <col min="7173" max="7173" width="15.625" style="138" customWidth="1"/>
    <col min="7174" max="7174" width="14.375" style="138" customWidth="1"/>
    <col min="7175" max="7175" width="13.75" style="138" customWidth="1"/>
    <col min="7176" max="7176" width="13" style="138" customWidth="1"/>
    <col min="7177" max="7177" width="14.125" style="138" customWidth="1"/>
    <col min="7178" max="7178" width="15.875" style="138" customWidth="1"/>
    <col min="7179" max="7424" width="9" style="138"/>
    <col min="7425" max="7425" width="4.75" style="138" customWidth="1"/>
    <col min="7426" max="7427" width="6.25" style="138" customWidth="1"/>
    <col min="7428" max="7428" width="31.875" style="138" customWidth="1"/>
    <col min="7429" max="7429" width="15.625" style="138" customWidth="1"/>
    <col min="7430" max="7430" width="14.375" style="138" customWidth="1"/>
    <col min="7431" max="7431" width="13.75" style="138" customWidth="1"/>
    <col min="7432" max="7432" width="13" style="138" customWidth="1"/>
    <col min="7433" max="7433" width="14.125" style="138" customWidth="1"/>
    <col min="7434" max="7434" width="15.875" style="138" customWidth="1"/>
    <col min="7435" max="7680" width="9" style="138"/>
    <col min="7681" max="7681" width="4.75" style="138" customWidth="1"/>
    <col min="7682" max="7683" width="6.25" style="138" customWidth="1"/>
    <col min="7684" max="7684" width="31.875" style="138" customWidth="1"/>
    <col min="7685" max="7685" width="15.625" style="138" customWidth="1"/>
    <col min="7686" max="7686" width="14.375" style="138" customWidth="1"/>
    <col min="7687" max="7687" width="13.75" style="138" customWidth="1"/>
    <col min="7688" max="7688" width="13" style="138" customWidth="1"/>
    <col min="7689" max="7689" width="14.125" style="138" customWidth="1"/>
    <col min="7690" max="7690" width="15.875" style="138" customWidth="1"/>
    <col min="7691" max="7936" width="9" style="138"/>
    <col min="7937" max="7937" width="4.75" style="138" customWidth="1"/>
    <col min="7938" max="7939" width="6.25" style="138" customWidth="1"/>
    <col min="7940" max="7940" width="31.875" style="138" customWidth="1"/>
    <col min="7941" max="7941" width="15.625" style="138" customWidth="1"/>
    <col min="7942" max="7942" width="14.375" style="138" customWidth="1"/>
    <col min="7943" max="7943" width="13.75" style="138" customWidth="1"/>
    <col min="7944" max="7944" width="13" style="138" customWidth="1"/>
    <col min="7945" max="7945" width="14.125" style="138" customWidth="1"/>
    <col min="7946" max="7946" width="15.875" style="138" customWidth="1"/>
    <col min="7947" max="8192" width="9" style="138"/>
    <col min="8193" max="8193" width="4.75" style="138" customWidth="1"/>
    <col min="8194" max="8195" width="6.25" style="138" customWidth="1"/>
    <col min="8196" max="8196" width="31.875" style="138" customWidth="1"/>
    <col min="8197" max="8197" width="15.625" style="138" customWidth="1"/>
    <col min="8198" max="8198" width="14.375" style="138" customWidth="1"/>
    <col min="8199" max="8199" width="13.75" style="138" customWidth="1"/>
    <col min="8200" max="8200" width="13" style="138" customWidth="1"/>
    <col min="8201" max="8201" width="14.125" style="138" customWidth="1"/>
    <col min="8202" max="8202" width="15.875" style="138" customWidth="1"/>
    <col min="8203" max="8448" width="9" style="138"/>
    <col min="8449" max="8449" width="4.75" style="138" customWidth="1"/>
    <col min="8450" max="8451" width="6.25" style="138" customWidth="1"/>
    <col min="8452" max="8452" width="31.875" style="138" customWidth="1"/>
    <col min="8453" max="8453" width="15.625" style="138" customWidth="1"/>
    <col min="8454" max="8454" width="14.375" style="138" customWidth="1"/>
    <col min="8455" max="8455" width="13.75" style="138" customWidth="1"/>
    <col min="8456" max="8456" width="13" style="138" customWidth="1"/>
    <col min="8457" max="8457" width="14.125" style="138" customWidth="1"/>
    <col min="8458" max="8458" width="15.875" style="138" customWidth="1"/>
    <col min="8459" max="8704" width="9" style="138"/>
    <col min="8705" max="8705" width="4.75" style="138" customWidth="1"/>
    <col min="8706" max="8707" width="6.25" style="138" customWidth="1"/>
    <col min="8708" max="8708" width="31.875" style="138" customWidth="1"/>
    <col min="8709" max="8709" width="15.625" style="138" customWidth="1"/>
    <col min="8710" max="8710" width="14.375" style="138" customWidth="1"/>
    <col min="8711" max="8711" width="13.75" style="138" customWidth="1"/>
    <col min="8712" max="8712" width="13" style="138" customWidth="1"/>
    <col min="8713" max="8713" width="14.125" style="138" customWidth="1"/>
    <col min="8714" max="8714" width="15.875" style="138" customWidth="1"/>
    <col min="8715" max="8960" width="9" style="138"/>
    <col min="8961" max="8961" width="4.75" style="138" customWidth="1"/>
    <col min="8962" max="8963" width="6.25" style="138" customWidth="1"/>
    <col min="8964" max="8964" width="31.875" style="138" customWidth="1"/>
    <col min="8965" max="8965" width="15.625" style="138" customWidth="1"/>
    <col min="8966" max="8966" width="14.375" style="138" customWidth="1"/>
    <col min="8967" max="8967" width="13.75" style="138" customWidth="1"/>
    <col min="8968" max="8968" width="13" style="138" customWidth="1"/>
    <col min="8969" max="8969" width="14.125" style="138" customWidth="1"/>
    <col min="8970" max="8970" width="15.875" style="138" customWidth="1"/>
    <col min="8971" max="9216" width="9" style="138"/>
    <col min="9217" max="9217" width="4.75" style="138" customWidth="1"/>
    <col min="9218" max="9219" width="6.25" style="138" customWidth="1"/>
    <col min="9220" max="9220" width="31.875" style="138" customWidth="1"/>
    <col min="9221" max="9221" width="15.625" style="138" customWidth="1"/>
    <col min="9222" max="9222" width="14.375" style="138" customWidth="1"/>
    <col min="9223" max="9223" width="13.75" style="138" customWidth="1"/>
    <col min="9224" max="9224" width="13" style="138" customWidth="1"/>
    <col min="9225" max="9225" width="14.125" style="138" customWidth="1"/>
    <col min="9226" max="9226" width="15.875" style="138" customWidth="1"/>
    <col min="9227" max="9472" width="9" style="138"/>
    <col min="9473" max="9473" width="4.75" style="138" customWidth="1"/>
    <col min="9474" max="9475" width="6.25" style="138" customWidth="1"/>
    <col min="9476" max="9476" width="31.875" style="138" customWidth="1"/>
    <col min="9477" max="9477" width="15.625" style="138" customWidth="1"/>
    <col min="9478" max="9478" width="14.375" style="138" customWidth="1"/>
    <col min="9479" max="9479" width="13.75" style="138" customWidth="1"/>
    <col min="9480" max="9480" width="13" style="138" customWidth="1"/>
    <col min="9481" max="9481" width="14.125" style="138" customWidth="1"/>
    <col min="9482" max="9482" width="15.875" style="138" customWidth="1"/>
    <col min="9483" max="9728" width="9" style="138"/>
    <col min="9729" max="9729" width="4.75" style="138" customWidth="1"/>
    <col min="9730" max="9731" width="6.25" style="138" customWidth="1"/>
    <col min="9732" max="9732" width="31.875" style="138" customWidth="1"/>
    <col min="9733" max="9733" width="15.625" style="138" customWidth="1"/>
    <col min="9734" max="9734" width="14.375" style="138" customWidth="1"/>
    <col min="9735" max="9735" width="13.75" style="138" customWidth="1"/>
    <col min="9736" max="9736" width="13" style="138" customWidth="1"/>
    <col min="9737" max="9737" width="14.125" style="138" customWidth="1"/>
    <col min="9738" max="9738" width="15.875" style="138" customWidth="1"/>
    <col min="9739" max="9984" width="9" style="138"/>
    <col min="9985" max="9985" width="4.75" style="138" customWidth="1"/>
    <col min="9986" max="9987" width="6.25" style="138" customWidth="1"/>
    <col min="9988" max="9988" width="31.875" style="138" customWidth="1"/>
    <col min="9989" max="9989" width="15.625" style="138" customWidth="1"/>
    <col min="9990" max="9990" width="14.375" style="138" customWidth="1"/>
    <col min="9991" max="9991" width="13.75" style="138" customWidth="1"/>
    <col min="9992" max="9992" width="13" style="138" customWidth="1"/>
    <col min="9993" max="9993" width="14.125" style="138" customWidth="1"/>
    <col min="9994" max="9994" width="15.875" style="138" customWidth="1"/>
    <col min="9995" max="10240" width="9" style="138"/>
    <col min="10241" max="10241" width="4.75" style="138" customWidth="1"/>
    <col min="10242" max="10243" width="6.25" style="138" customWidth="1"/>
    <col min="10244" max="10244" width="31.875" style="138" customWidth="1"/>
    <col min="10245" max="10245" width="15.625" style="138" customWidth="1"/>
    <col min="10246" max="10246" width="14.375" style="138" customWidth="1"/>
    <col min="10247" max="10247" width="13.75" style="138" customWidth="1"/>
    <col min="10248" max="10248" width="13" style="138" customWidth="1"/>
    <col min="10249" max="10249" width="14.125" style="138" customWidth="1"/>
    <col min="10250" max="10250" width="15.875" style="138" customWidth="1"/>
    <col min="10251" max="10496" width="9" style="138"/>
    <col min="10497" max="10497" width="4.75" style="138" customWidth="1"/>
    <col min="10498" max="10499" width="6.25" style="138" customWidth="1"/>
    <col min="10500" max="10500" width="31.875" style="138" customWidth="1"/>
    <col min="10501" max="10501" width="15.625" style="138" customWidth="1"/>
    <col min="10502" max="10502" width="14.375" style="138" customWidth="1"/>
    <col min="10503" max="10503" width="13.75" style="138" customWidth="1"/>
    <col min="10504" max="10504" width="13" style="138" customWidth="1"/>
    <col min="10505" max="10505" width="14.125" style="138" customWidth="1"/>
    <col min="10506" max="10506" width="15.875" style="138" customWidth="1"/>
    <col min="10507" max="10752" width="9" style="138"/>
    <col min="10753" max="10753" width="4.75" style="138" customWidth="1"/>
    <col min="10754" max="10755" width="6.25" style="138" customWidth="1"/>
    <col min="10756" max="10756" width="31.875" style="138" customWidth="1"/>
    <col min="10757" max="10757" width="15.625" style="138" customWidth="1"/>
    <col min="10758" max="10758" width="14.375" style="138" customWidth="1"/>
    <col min="10759" max="10759" width="13.75" style="138" customWidth="1"/>
    <col min="10760" max="10760" width="13" style="138" customWidth="1"/>
    <col min="10761" max="10761" width="14.125" style="138" customWidth="1"/>
    <col min="10762" max="10762" width="15.875" style="138" customWidth="1"/>
    <col min="10763" max="11008" width="9" style="138"/>
    <col min="11009" max="11009" width="4.75" style="138" customWidth="1"/>
    <col min="11010" max="11011" width="6.25" style="138" customWidth="1"/>
    <col min="11012" max="11012" width="31.875" style="138" customWidth="1"/>
    <col min="11013" max="11013" width="15.625" style="138" customWidth="1"/>
    <col min="11014" max="11014" width="14.375" style="138" customWidth="1"/>
    <col min="11015" max="11015" width="13.75" style="138" customWidth="1"/>
    <col min="11016" max="11016" width="13" style="138" customWidth="1"/>
    <col min="11017" max="11017" width="14.125" style="138" customWidth="1"/>
    <col min="11018" max="11018" width="15.875" style="138" customWidth="1"/>
    <col min="11019" max="11264" width="9" style="138"/>
    <col min="11265" max="11265" width="4.75" style="138" customWidth="1"/>
    <col min="11266" max="11267" width="6.25" style="138" customWidth="1"/>
    <col min="11268" max="11268" width="31.875" style="138" customWidth="1"/>
    <col min="11269" max="11269" width="15.625" style="138" customWidth="1"/>
    <col min="11270" max="11270" width="14.375" style="138" customWidth="1"/>
    <col min="11271" max="11271" width="13.75" style="138" customWidth="1"/>
    <col min="11272" max="11272" width="13" style="138" customWidth="1"/>
    <col min="11273" max="11273" width="14.125" style="138" customWidth="1"/>
    <col min="11274" max="11274" width="15.875" style="138" customWidth="1"/>
    <col min="11275" max="11520" width="9" style="138"/>
    <col min="11521" max="11521" width="4.75" style="138" customWidth="1"/>
    <col min="11522" max="11523" width="6.25" style="138" customWidth="1"/>
    <col min="11524" max="11524" width="31.875" style="138" customWidth="1"/>
    <col min="11525" max="11525" width="15.625" style="138" customWidth="1"/>
    <col min="11526" max="11526" width="14.375" style="138" customWidth="1"/>
    <col min="11527" max="11527" width="13.75" style="138" customWidth="1"/>
    <col min="11528" max="11528" width="13" style="138" customWidth="1"/>
    <col min="11529" max="11529" width="14.125" style="138" customWidth="1"/>
    <col min="11530" max="11530" width="15.875" style="138" customWidth="1"/>
    <col min="11531" max="11776" width="9" style="138"/>
    <col min="11777" max="11777" width="4.75" style="138" customWidth="1"/>
    <col min="11778" max="11779" width="6.25" style="138" customWidth="1"/>
    <col min="11780" max="11780" width="31.875" style="138" customWidth="1"/>
    <col min="11781" max="11781" width="15.625" style="138" customWidth="1"/>
    <col min="11782" max="11782" width="14.375" style="138" customWidth="1"/>
    <col min="11783" max="11783" width="13.75" style="138" customWidth="1"/>
    <col min="11784" max="11784" width="13" style="138" customWidth="1"/>
    <col min="11785" max="11785" width="14.125" style="138" customWidth="1"/>
    <col min="11786" max="11786" width="15.875" style="138" customWidth="1"/>
    <col min="11787" max="12032" width="9" style="138"/>
    <col min="12033" max="12033" width="4.75" style="138" customWidth="1"/>
    <col min="12034" max="12035" width="6.25" style="138" customWidth="1"/>
    <col min="12036" max="12036" width="31.875" style="138" customWidth="1"/>
    <col min="12037" max="12037" width="15.625" style="138" customWidth="1"/>
    <col min="12038" max="12038" width="14.375" style="138" customWidth="1"/>
    <col min="12039" max="12039" width="13.75" style="138" customWidth="1"/>
    <col min="12040" max="12040" width="13" style="138" customWidth="1"/>
    <col min="12041" max="12041" width="14.125" style="138" customWidth="1"/>
    <col min="12042" max="12042" width="15.875" style="138" customWidth="1"/>
    <col min="12043" max="12288" width="9" style="138"/>
    <col min="12289" max="12289" width="4.75" style="138" customWidth="1"/>
    <col min="12290" max="12291" width="6.25" style="138" customWidth="1"/>
    <col min="12292" max="12292" width="31.875" style="138" customWidth="1"/>
    <col min="12293" max="12293" width="15.625" style="138" customWidth="1"/>
    <col min="12294" max="12294" width="14.375" style="138" customWidth="1"/>
    <col min="12295" max="12295" width="13.75" style="138" customWidth="1"/>
    <col min="12296" max="12296" width="13" style="138" customWidth="1"/>
    <col min="12297" max="12297" width="14.125" style="138" customWidth="1"/>
    <col min="12298" max="12298" width="15.875" style="138" customWidth="1"/>
    <col min="12299" max="12544" width="9" style="138"/>
    <col min="12545" max="12545" width="4.75" style="138" customWidth="1"/>
    <col min="12546" max="12547" width="6.25" style="138" customWidth="1"/>
    <col min="12548" max="12548" width="31.875" style="138" customWidth="1"/>
    <col min="12549" max="12549" width="15.625" style="138" customWidth="1"/>
    <col min="12550" max="12550" width="14.375" style="138" customWidth="1"/>
    <col min="12551" max="12551" width="13.75" style="138" customWidth="1"/>
    <col min="12552" max="12552" width="13" style="138" customWidth="1"/>
    <col min="12553" max="12553" width="14.125" style="138" customWidth="1"/>
    <col min="12554" max="12554" width="15.875" style="138" customWidth="1"/>
    <col min="12555" max="12800" width="9" style="138"/>
    <col min="12801" max="12801" width="4.75" style="138" customWidth="1"/>
    <col min="12802" max="12803" width="6.25" style="138" customWidth="1"/>
    <col min="12804" max="12804" width="31.875" style="138" customWidth="1"/>
    <col min="12805" max="12805" width="15.625" style="138" customWidth="1"/>
    <col min="12806" max="12806" width="14.375" style="138" customWidth="1"/>
    <col min="12807" max="12807" width="13.75" style="138" customWidth="1"/>
    <col min="12808" max="12808" width="13" style="138" customWidth="1"/>
    <col min="12809" max="12809" width="14.125" style="138" customWidth="1"/>
    <col min="12810" max="12810" width="15.875" style="138" customWidth="1"/>
    <col min="12811" max="13056" width="9" style="138"/>
    <col min="13057" max="13057" width="4.75" style="138" customWidth="1"/>
    <col min="13058" max="13059" width="6.25" style="138" customWidth="1"/>
    <col min="13060" max="13060" width="31.875" style="138" customWidth="1"/>
    <col min="13061" max="13061" width="15.625" style="138" customWidth="1"/>
    <col min="13062" max="13062" width="14.375" style="138" customWidth="1"/>
    <col min="13063" max="13063" width="13.75" style="138" customWidth="1"/>
    <col min="13064" max="13064" width="13" style="138" customWidth="1"/>
    <col min="13065" max="13065" width="14.125" style="138" customWidth="1"/>
    <col min="13066" max="13066" width="15.875" style="138" customWidth="1"/>
    <col min="13067" max="13312" width="9" style="138"/>
    <col min="13313" max="13313" width="4.75" style="138" customWidth="1"/>
    <col min="13314" max="13315" width="6.25" style="138" customWidth="1"/>
    <col min="13316" max="13316" width="31.875" style="138" customWidth="1"/>
    <col min="13317" max="13317" width="15.625" style="138" customWidth="1"/>
    <col min="13318" max="13318" width="14.375" style="138" customWidth="1"/>
    <col min="13319" max="13319" width="13.75" style="138" customWidth="1"/>
    <col min="13320" max="13320" width="13" style="138" customWidth="1"/>
    <col min="13321" max="13321" width="14.125" style="138" customWidth="1"/>
    <col min="13322" max="13322" width="15.875" style="138" customWidth="1"/>
    <col min="13323" max="13568" width="9" style="138"/>
    <col min="13569" max="13569" width="4.75" style="138" customWidth="1"/>
    <col min="13570" max="13571" width="6.25" style="138" customWidth="1"/>
    <col min="13572" max="13572" width="31.875" style="138" customWidth="1"/>
    <col min="13573" max="13573" width="15.625" style="138" customWidth="1"/>
    <col min="13574" max="13574" width="14.375" style="138" customWidth="1"/>
    <col min="13575" max="13575" width="13.75" style="138" customWidth="1"/>
    <col min="13576" max="13576" width="13" style="138" customWidth="1"/>
    <col min="13577" max="13577" width="14.125" style="138" customWidth="1"/>
    <col min="13578" max="13578" width="15.875" style="138" customWidth="1"/>
    <col min="13579" max="13824" width="9" style="138"/>
    <col min="13825" max="13825" width="4.75" style="138" customWidth="1"/>
    <col min="13826" max="13827" width="6.25" style="138" customWidth="1"/>
    <col min="13828" max="13828" width="31.875" style="138" customWidth="1"/>
    <col min="13829" max="13829" width="15.625" style="138" customWidth="1"/>
    <col min="13830" max="13830" width="14.375" style="138" customWidth="1"/>
    <col min="13831" max="13831" width="13.75" style="138" customWidth="1"/>
    <col min="13832" max="13832" width="13" style="138" customWidth="1"/>
    <col min="13833" max="13833" width="14.125" style="138" customWidth="1"/>
    <col min="13834" max="13834" width="15.875" style="138" customWidth="1"/>
    <col min="13835" max="14080" width="9" style="138"/>
    <col min="14081" max="14081" width="4.75" style="138" customWidth="1"/>
    <col min="14082" max="14083" width="6.25" style="138" customWidth="1"/>
    <col min="14084" max="14084" width="31.875" style="138" customWidth="1"/>
    <col min="14085" max="14085" width="15.625" style="138" customWidth="1"/>
    <col min="14086" max="14086" width="14.375" style="138" customWidth="1"/>
    <col min="14087" max="14087" width="13.75" style="138" customWidth="1"/>
    <col min="14088" max="14088" width="13" style="138" customWidth="1"/>
    <col min="14089" max="14089" width="14.125" style="138" customWidth="1"/>
    <col min="14090" max="14090" width="15.875" style="138" customWidth="1"/>
    <col min="14091" max="14336" width="9" style="138"/>
    <col min="14337" max="14337" width="4.75" style="138" customWidth="1"/>
    <col min="14338" max="14339" width="6.25" style="138" customWidth="1"/>
    <col min="14340" max="14340" width="31.875" style="138" customWidth="1"/>
    <col min="14341" max="14341" width="15.625" style="138" customWidth="1"/>
    <col min="14342" max="14342" width="14.375" style="138" customWidth="1"/>
    <col min="14343" max="14343" width="13.75" style="138" customWidth="1"/>
    <col min="14344" max="14344" width="13" style="138" customWidth="1"/>
    <col min="14345" max="14345" width="14.125" style="138" customWidth="1"/>
    <col min="14346" max="14346" width="15.875" style="138" customWidth="1"/>
    <col min="14347" max="14592" width="9" style="138"/>
    <col min="14593" max="14593" width="4.75" style="138" customWidth="1"/>
    <col min="14594" max="14595" width="6.25" style="138" customWidth="1"/>
    <col min="14596" max="14596" width="31.875" style="138" customWidth="1"/>
    <col min="14597" max="14597" width="15.625" style="138" customWidth="1"/>
    <col min="14598" max="14598" width="14.375" style="138" customWidth="1"/>
    <col min="14599" max="14599" width="13.75" style="138" customWidth="1"/>
    <col min="14600" max="14600" width="13" style="138" customWidth="1"/>
    <col min="14601" max="14601" width="14.125" style="138" customWidth="1"/>
    <col min="14602" max="14602" width="15.875" style="138" customWidth="1"/>
    <col min="14603" max="14848" width="9" style="138"/>
    <col min="14849" max="14849" width="4.75" style="138" customWidth="1"/>
    <col min="14850" max="14851" width="6.25" style="138" customWidth="1"/>
    <col min="14852" max="14852" width="31.875" style="138" customWidth="1"/>
    <col min="14853" max="14853" width="15.625" style="138" customWidth="1"/>
    <col min="14854" max="14854" width="14.375" style="138" customWidth="1"/>
    <col min="14855" max="14855" width="13.75" style="138" customWidth="1"/>
    <col min="14856" max="14856" width="13" style="138" customWidth="1"/>
    <col min="14857" max="14857" width="14.125" style="138" customWidth="1"/>
    <col min="14858" max="14858" width="15.875" style="138" customWidth="1"/>
    <col min="14859" max="15104" width="9" style="138"/>
    <col min="15105" max="15105" width="4.75" style="138" customWidth="1"/>
    <col min="15106" max="15107" width="6.25" style="138" customWidth="1"/>
    <col min="15108" max="15108" width="31.875" style="138" customWidth="1"/>
    <col min="15109" max="15109" width="15.625" style="138" customWidth="1"/>
    <col min="15110" max="15110" width="14.375" style="138" customWidth="1"/>
    <col min="15111" max="15111" width="13.75" style="138" customWidth="1"/>
    <col min="15112" max="15112" width="13" style="138" customWidth="1"/>
    <col min="15113" max="15113" width="14.125" style="138" customWidth="1"/>
    <col min="15114" max="15114" width="15.875" style="138" customWidth="1"/>
    <col min="15115" max="15360" width="9" style="138"/>
    <col min="15361" max="15361" width="4.75" style="138" customWidth="1"/>
    <col min="15362" max="15363" width="6.25" style="138" customWidth="1"/>
    <col min="15364" max="15364" width="31.875" style="138" customWidth="1"/>
    <col min="15365" max="15365" width="15.625" style="138" customWidth="1"/>
    <col min="15366" max="15366" width="14.375" style="138" customWidth="1"/>
    <col min="15367" max="15367" width="13.75" style="138" customWidth="1"/>
    <col min="15368" max="15368" width="13" style="138" customWidth="1"/>
    <col min="15369" max="15369" width="14.125" style="138" customWidth="1"/>
    <col min="15370" max="15370" width="15.875" style="138" customWidth="1"/>
    <col min="15371" max="15616" width="9" style="138"/>
    <col min="15617" max="15617" width="4.75" style="138" customWidth="1"/>
    <col min="15618" max="15619" width="6.25" style="138" customWidth="1"/>
    <col min="15620" max="15620" width="31.875" style="138" customWidth="1"/>
    <col min="15621" max="15621" width="15.625" style="138" customWidth="1"/>
    <col min="15622" max="15622" width="14.375" style="138" customWidth="1"/>
    <col min="15623" max="15623" width="13.75" style="138" customWidth="1"/>
    <col min="15624" max="15624" width="13" style="138" customWidth="1"/>
    <col min="15625" max="15625" width="14.125" style="138" customWidth="1"/>
    <col min="15626" max="15626" width="15.875" style="138" customWidth="1"/>
    <col min="15627" max="15872" width="9" style="138"/>
    <col min="15873" max="15873" width="4.75" style="138" customWidth="1"/>
    <col min="15874" max="15875" width="6.25" style="138" customWidth="1"/>
    <col min="15876" max="15876" width="31.875" style="138" customWidth="1"/>
    <col min="15877" max="15877" width="15.625" style="138" customWidth="1"/>
    <col min="15878" max="15878" width="14.375" style="138" customWidth="1"/>
    <col min="15879" max="15879" width="13.75" style="138" customWidth="1"/>
    <col min="15880" max="15880" width="13" style="138" customWidth="1"/>
    <col min="15881" max="15881" width="14.125" style="138" customWidth="1"/>
    <col min="15882" max="15882" width="15.875" style="138" customWidth="1"/>
    <col min="15883" max="16128" width="9" style="138"/>
    <col min="16129" max="16129" width="4.75" style="138" customWidth="1"/>
    <col min="16130" max="16131" width="6.25" style="138" customWidth="1"/>
    <col min="16132" max="16132" width="31.875" style="138" customWidth="1"/>
    <col min="16133" max="16133" width="15.625" style="138" customWidth="1"/>
    <col min="16134" max="16134" width="14.375" style="138" customWidth="1"/>
    <col min="16135" max="16135" width="13.75" style="138" customWidth="1"/>
    <col min="16136" max="16136" width="13" style="138" customWidth="1"/>
    <col min="16137" max="16137" width="14.125" style="138" customWidth="1"/>
    <col min="16138" max="16138" width="15.875" style="138" customWidth="1"/>
    <col min="16139" max="16384" width="9" style="138"/>
  </cols>
  <sheetData>
    <row r="1" spans="1:10" s="128" customFormat="1" ht="16.5" customHeight="1" x14ac:dyDescent="0.25">
      <c r="A1" s="203" t="s">
        <v>502</v>
      </c>
      <c r="B1" s="204"/>
      <c r="C1" s="204"/>
      <c r="D1" s="205"/>
      <c r="E1" s="206" t="s">
        <v>503</v>
      </c>
      <c r="F1" s="207"/>
      <c r="G1" s="206" t="s">
        <v>504</v>
      </c>
      <c r="H1" s="207"/>
      <c r="I1" s="206" t="s">
        <v>505</v>
      </c>
      <c r="J1" s="207"/>
    </row>
    <row r="2" spans="1:10" s="128" customFormat="1" ht="16.5" customHeight="1" x14ac:dyDescent="0.25">
      <c r="A2" s="154" t="s">
        <v>141</v>
      </c>
      <c r="B2" s="130" t="s">
        <v>142</v>
      </c>
      <c r="C2" s="130" t="s">
        <v>143</v>
      </c>
      <c r="D2" s="131" t="s">
        <v>506</v>
      </c>
      <c r="E2" s="132" t="s">
        <v>507</v>
      </c>
      <c r="F2" s="132" t="s">
        <v>508</v>
      </c>
      <c r="G2" s="132" t="s">
        <v>507</v>
      </c>
      <c r="H2" s="132" t="s">
        <v>508</v>
      </c>
      <c r="I2" s="132" t="s">
        <v>507</v>
      </c>
      <c r="J2" s="132" t="s">
        <v>508</v>
      </c>
    </row>
    <row r="3" spans="1:10" s="128" customFormat="1" ht="16.350000000000001" customHeight="1" x14ac:dyDescent="0.25">
      <c r="A3" s="133" t="s">
        <v>272</v>
      </c>
      <c r="B3" s="130" t="s">
        <v>272</v>
      </c>
      <c r="C3" s="130" t="s">
        <v>272</v>
      </c>
      <c r="D3" s="134" t="s">
        <v>509</v>
      </c>
      <c r="E3" s="135">
        <v>52752633</v>
      </c>
      <c r="F3" s="135">
        <v>477431043</v>
      </c>
      <c r="G3" s="135">
        <v>31573667</v>
      </c>
      <c r="H3" s="135">
        <v>341471580</v>
      </c>
      <c r="I3" s="135">
        <v>21178966</v>
      </c>
      <c r="J3" s="136">
        <v>135959463</v>
      </c>
    </row>
    <row r="4" spans="1:10" x14ac:dyDescent="0.25">
      <c r="A4" s="133" t="s">
        <v>272</v>
      </c>
      <c r="B4" s="137" t="s">
        <v>272</v>
      </c>
      <c r="C4" s="137" t="s">
        <v>272</v>
      </c>
      <c r="D4" s="134" t="s">
        <v>510</v>
      </c>
      <c r="E4" s="135">
        <v>52752633</v>
      </c>
      <c r="F4" s="135">
        <v>476071043</v>
      </c>
      <c r="G4" s="135">
        <v>31573667</v>
      </c>
      <c r="H4" s="135">
        <v>340111580</v>
      </c>
      <c r="I4" s="135">
        <v>21178966</v>
      </c>
      <c r="J4" s="136">
        <v>135959463</v>
      </c>
    </row>
    <row r="5" spans="1:10" x14ac:dyDescent="0.25">
      <c r="A5" s="133" t="s">
        <v>511</v>
      </c>
      <c r="B5" s="137" t="s">
        <v>272</v>
      </c>
      <c r="C5" s="137" t="s">
        <v>272</v>
      </c>
      <c r="D5" s="134" t="s">
        <v>512</v>
      </c>
      <c r="E5" s="135">
        <v>17973939</v>
      </c>
      <c r="F5" s="135">
        <v>232010429</v>
      </c>
      <c r="G5" s="135">
        <v>17973939</v>
      </c>
      <c r="H5" s="135">
        <v>230364892</v>
      </c>
      <c r="I5" s="135">
        <v>0</v>
      </c>
      <c r="J5" s="136">
        <v>1645537</v>
      </c>
    </row>
    <row r="6" spans="1:10" x14ac:dyDescent="0.25">
      <c r="A6" s="133" t="s">
        <v>511</v>
      </c>
      <c r="B6" s="137" t="s">
        <v>511</v>
      </c>
      <c r="C6" s="137" t="s">
        <v>272</v>
      </c>
      <c r="D6" s="134" t="s">
        <v>513</v>
      </c>
      <c r="E6" s="135">
        <v>87966</v>
      </c>
      <c r="F6" s="135">
        <v>1388312</v>
      </c>
      <c r="G6" s="135">
        <v>87966</v>
      </c>
      <c r="H6" s="135">
        <v>1388312</v>
      </c>
      <c r="I6" s="135">
        <v>0</v>
      </c>
      <c r="J6" s="136">
        <v>0</v>
      </c>
    </row>
    <row r="7" spans="1:10" x14ac:dyDescent="0.25">
      <c r="A7" s="133" t="s">
        <v>511</v>
      </c>
      <c r="B7" s="137" t="s">
        <v>511</v>
      </c>
      <c r="C7" s="137" t="s">
        <v>511</v>
      </c>
      <c r="D7" s="134" t="s">
        <v>514</v>
      </c>
      <c r="E7" s="135">
        <v>87966</v>
      </c>
      <c r="F7" s="135">
        <v>1388312</v>
      </c>
      <c r="G7" s="135">
        <v>87966</v>
      </c>
      <c r="H7" s="135">
        <v>1388312</v>
      </c>
      <c r="I7" s="135">
        <v>0</v>
      </c>
      <c r="J7" s="136">
        <v>0</v>
      </c>
    </row>
    <row r="8" spans="1:10" x14ac:dyDescent="0.25">
      <c r="A8" s="133" t="s">
        <v>511</v>
      </c>
      <c r="B8" s="137" t="s">
        <v>515</v>
      </c>
      <c r="C8" s="137" t="s">
        <v>272</v>
      </c>
      <c r="D8" s="134" t="s">
        <v>516</v>
      </c>
      <c r="E8" s="135">
        <v>1041258</v>
      </c>
      <c r="F8" s="135">
        <v>76875578</v>
      </c>
      <c r="G8" s="135">
        <v>1041258</v>
      </c>
      <c r="H8" s="135">
        <v>76875578</v>
      </c>
      <c r="I8" s="135">
        <v>0</v>
      </c>
      <c r="J8" s="136">
        <v>0</v>
      </c>
    </row>
    <row r="9" spans="1:10" x14ac:dyDescent="0.25">
      <c r="A9" s="133" t="s">
        <v>511</v>
      </c>
      <c r="B9" s="137" t="s">
        <v>515</v>
      </c>
      <c r="C9" s="137" t="s">
        <v>511</v>
      </c>
      <c r="D9" s="134" t="s">
        <v>276</v>
      </c>
      <c r="E9" s="135">
        <v>1041258</v>
      </c>
      <c r="F9" s="135">
        <v>76875578</v>
      </c>
      <c r="G9" s="135">
        <v>1041258</v>
      </c>
      <c r="H9" s="135">
        <v>76875578</v>
      </c>
      <c r="I9" s="135">
        <v>0</v>
      </c>
      <c r="J9" s="136">
        <v>0</v>
      </c>
    </row>
    <row r="10" spans="1:10" x14ac:dyDescent="0.25">
      <c r="A10" s="133" t="s">
        <v>511</v>
      </c>
      <c r="B10" s="137" t="s">
        <v>517</v>
      </c>
      <c r="C10" s="137" t="s">
        <v>272</v>
      </c>
      <c r="D10" s="134" t="s">
        <v>518</v>
      </c>
      <c r="E10" s="135">
        <v>1410780</v>
      </c>
      <c r="F10" s="135">
        <v>10001204</v>
      </c>
      <c r="G10" s="135">
        <v>1410780</v>
      </c>
      <c r="H10" s="135">
        <v>10001204</v>
      </c>
      <c r="I10" s="135">
        <v>0</v>
      </c>
      <c r="J10" s="136">
        <v>0</v>
      </c>
    </row>
    <row r="11" spans="1:10" x14ac:dyDescent="0.25">
      <c r="A11" s="133" t="s">
        <v>511</v>
      </c>
      <c r="B11" s="137" t="s">
        <v>517</v>
      </c>
      <c r="C11" s="137" t="s">
        <v>511</v>
      </c>
      <c r="D11" s="134" t="s">
        <v>519</v>
      </c>
      <c r="E11" s="135">
        <v>1410780</v>
      </c>
      <c r="F11" s="135">
        <v>10001204</v>
      </c>
      <c r="G11" s="135">
        <v>1410780</v>
      </c>
      <c r="H11" s="135">
        <v>10001204</v>
      </c>
      <c r="I11" s="135">
        <v>0</v>
      </c>
      <c r="J11" s="136">
        <v>0</v>
      </c>
    </row>
    <row r="12" spans="1:10" x14ac:dyDescent="0.25">
      <c r="A12" s="133" t="s">
        <v>511</v>
      </c>
      <c r="B12" s="137" t="s">
        <v>520</v>
      </c>
      <c r="C12" s="137" t="s">
        <v>272</v>
      </c>
      <c r="D12" s="134" t="s">
        <v>521</v>
      </c>
      <c r="E12" s="135">
        <v>745661</v>
      </c>
      <c r="F12" s="135">
        <v>5016488</v>
      </c>
      <c r="G12" s="135">
        <v>745661</v>
      </c>
      <c r="H12" s="135">
        <v>5016488</v>
      </c>
      <c r="I12" s="135">
        <v>0</v>
      </c>
      <c r="J12" s="136">
        <v>0</v>
      </c>
    </row>
    <row r="13" spans="1:10" x14ac:dyDescent="0.25">
      <c r="A13" s="133" t="s">
        <v>511</v>
      </c>
      <c r="B13" s="137" t="s">
        <v>520</v>
      </c>
      <c r="C13" s="137" t="s">
        <v>511</v>
      </c>
      <c r="D13" s="134" t="s">
        <v>280</v>
      </c>
      <c r="E13" s="135">
        <v>745661</v>
      </c>
      <c r="F13" s="135">
        <v>5016488</v>
      </c>
      <c r="G13" s="135">
        <v>745661</v>
      </c>
      <c r="H13" s="135">
        <v>5016488</v>
      </c>
      <c r="I13" s="135">
        <v>0</v>
      </c>
      <c r="J13" s="136">
        <v>0</v>
      </c>
    </row>
    <row r="14" spans="1:10" x14ac:dyDescent="0.25">
      <c r="A14" s="133" t="s">
        <v>511</v>
      </c>
      <c r="B14" s="137" t="s">
        <v>522</v>
      </c>
      <c r="C14" s="137" t="s">
        <v>272</v>
      </c>
      <c r="D14" s="134" t="s">
        <v>523</v>
      </c>
      <c r="E14" s="135">
        <v>388274</v>
      </c>
      <c r="F14" s="135">
        <v>16093352</v>
      </c>
      <c r="G14" s="135">
        <v>388274</v>
      </c>
      <c r="H14" s="135">
        <v>16093352</v>
      </c>
      <c r="I14" s="135">
        <v>0</v>
      </c>
      <c r="J14" s="136">
        <v>0</v>
      </c>
    </row>
    <row r="15" spans="1:10" x14ac:dyDescent="0.25">
      <c r="A15" s="133" t="s">
        <v>511</v>
      </c>
      <c r="B15" s="137" t="s">
        <v>522</v>
      </c>
      <c r="C15" s="137" t="s">
        <v>511</v>
      </c>
      <c r="D15" s="134" t="s">
        <v>524</v>
      </c>
      <c r="E15" s="135">
        <v>0</v>
      </c>
      <c r="F15" s="135">
        <v>4349855</v>
      </c>
      <c r="G15" s="135">
        <v>0</v>
      </c>
      <c r="H15" s="135">
        <v>4349855</v>
      </c>
      <c r="I15" s="135">
        <v>0</v>
      </c>
      <c r="J15" s="136">
        <v>0</v>
      </c>
    </row>
    <row r="16" spans="1:10" x14ac:dyDescent="0.25">
      <c r="A16" s="133" t="s">
        <v>511</v>
      </c>
      <c r="B16" s="137" t="s">
        <v>522</v>
      </c>
      <c r="C16" s="137" t="s">
        <v>515</v>
      </c>
      <c r="D16" s="134" t="s">
        <v>525</v>
      </c>
      <c r="E16" s="135">
        <v>388274</v>
      </c>
      <c r="F16" s="135">
        <v>11743497</v>
      </c>
      <c r="G16" s="135">
        <v>388274</v>
      </c>
      <c r="H16" s="135">
        <v>11743497</v>
      </c>
      <c r="I16" s="135">
        <v>0</v>
      </c>
      <c r="J16" s="136">
        <v>0</v>
      </c>
    </row>
    <row r="17" spans="1:10" x14ac:dyDescent="0.25">
      <c r="A17" s="133" t="s">
        <v>511</v>
      </c>
      <c r="B17" s="137" t="s">
        <v>526</v>
      </c>
      <c r="C17" s="137" t="s">
        <v>272</v>
      </c>
      <c r="D17" s="134" t="s">
        <v>527</v>
      </c>
      <c r="E17" s="135">
        <v>14300000</v>
      </c>
      <c r="F17" s="135">
        <v>122635495</v>
      </c>
      <c r="G17" s="135">
        <v>14300000</v>
      </c>
      <c r="H17" s="135">
        <v>120989958</v>
      </c>
      <c r="I17" s="135">
        <v>0</v>
      </c>
      <c r="J17" s="136">
        <v>1645537</v>
      </c>
    </row>
    <row r="18" spans="1:10" x14ac:dyDescent="0.25">
      <c r="A18" s="133" t="s">
        <v>511</v>
      </c>
      <c r="B18" s="137" t="s">
        <v>526</v>
      </c>
      <c r="C18" s="137" t="s">
        <v>511</v>
      </c>
      <c r="D18" s="134" t="s">
        <v>530</v>
      </c>
      <c r="E18" s="135">
        <v>14300000</v>
      </c>
      <c r="F18" s="135">
        <v>122635495</v>
      </c>
      <c r="G18" s="135">
        <v>14300000</v>
      </c>
      <c r="H18" s="135">
        <v>120989958</v>
      </c>
      <c r="I18" s="135">
        <v>0</v>
      </c>
      <c r="J18" s="136">
        <v>1645537</v>
      </c>
    </row>
    <row r="19" spans="1:10" x14ac:dyDescent="0.25">
      <c r="A19" s="133" t="s">
        <v>531</v>
      </c>
      <c r="B19" s="137" t="s">
        <v>272</v>
      </c>
      <c r="C19" s="137" t="s">
        <v>272</v>
      </c>
      <c r="D19" s="134" t="s">
        <v>532</v>
      </c>
      <c r="E19" s="135">
        <v>266728</v>
      </c>
      <c r="F19" s="135">
        <v>939490</v>
      </c>
      <c r="G19" s="135">
        <v>266728</v>
      </c>
      <c r="H19" s="135">
        <v>939490</v>
      </c>
      <c r="I19" s="135">
        <v>0</v>
      </c>
      <c r="J19" s="136">
        <v>0</v>
      </c>
    </row>
    <row r="20" spans="1:10" x14ac:dyDescent="0.25">
      <c r="A20" s="133" t="s">
        <v>531</v>
      </c>
      <c r="B20" s="137" t="s">
        <v>511</v>
      </c>
      <c r="C20" s="137" t="s">
        <v>272</v>
      </c>
      <c r="D20" s="134" t="s">
        <v>533</v>
      </c>
      <c r="E20" s="135">
        <v>266728</v>
      </c>
      <c r="F20" s="135">
        <v>810178</v>
      </c>
      <c r="G20" s="135">
        <v>266728</v>
      </c>
      <c r="H20" s="135">
        <v>810178</v>
      </c>
      <c r="I20" s="135">
        <v>0</v>
      </c>
      <c r="J20" s="136">
        <v>0</v>
      </c>
    </row>
    <row r="21" spans="1:10" x14ac:dyDescent="0.25">
      <c r="A21" s="133" t="s">
        <v>531</v>
      </c>
      <c r="B21" s="137" t="s">
        <v>511</v>
      </c>
      <c r="C21" s="137" t="s">
        <v>511</v>
      </c>
      <c r="D21" s="134" t="s">
        <v>534</v>
      </c>
      <c r="E21" s="135">
        <v>266728</v>
      </c>
      <c r="F21" s="135">
        <v>810178</v>
      </c>
      <c r="G21" s="135">
        <v>266728</v>
      </c>
      <c r="H21" s="135">
        <v>810178</v>
      </c>
      <c r="I21" s="135">
        <v>0</v>
      </c>
      <c r="J21" s="136">
        <v>0</v>
      </c>
    </row>
    <row r="22" spans="1:10" x14ac:dyDescent="0.25">
      <c r="A22" s="133" t="s">
        <v>531</v>
      </c>
      <c r="B22" s="137" t="s">
        <v>515</v>
      </c>
      <c r="C22" s="137" t="s">
        <v>272</v>
      </c>
      <c r="D22" s="134" t="s">
        <v>535</v>
      </c>
      <c r="E22" s="135">
        <v>0</v>
      </c>
      <c r="F22" s="135">
        <v>110000</v>
      </c>
      <c r="G22" s="135">
        <v>0</v>
      </c>
      <c r="H22" s="135">
        <v>110000</v>
      </c>
      <c r="I22" s="135">
        <v>0</v>
      </c>
      <c r="J22" s="136">
        <v>0</v>
      </c>
    </row>
    <row r="23" spans="1:10" x14ac:dyDescent="0.25">
      <c r="A23" s="133" t="s">
        <v>531</v>
      </c>
      <c r="B23" s="137" t="s">
        <v>515</v>
      </c>
      <c r="C23" s="137" t="s">
        <v>511</v>
      </c>
      <c r="D23" s="134" t="s">
        <v>536</v>
      </c>
      <c r="E23" s="135">
        <v>0</v>
      </c>
      <c r="F23" s="135">
        <v>110000</v>
      </c>
      <c r="G23" s="135">
        <v>0</v>
      </c>
      <c r="H23" s="135">
        <v>110000</v>
      </c>
      <c r="I23" s="135">
        <v>0</v>
      </c>
      <c r="J23" s="136">
        <v>0</v>
      </c>
    </row>
    <row r="24" spans="1:10" x14ac:dyDescent="0.25">
      <c r="A24" s="133" t="s">
        <v>531</v>
      </c>
      <c r="B24" s="137" t="s">
        <v>531</v>
      </c>
      <c r="C24" s="137" t="s">
        <v>272</v>
      </c>
      <c r="D24" s="134" t="s">
        <v>537</v>
      </c>
      <c r="E24" s="135">
        <v>0</v>
      </c>
      <c r="F24" s="135">
        <v>19312</v>
      </c>
      <c r="G24" s="135">
        <v>0</v>
      </c>
      <c r="H24" s="135">
        <v>19312</v>
      </c>
      <c r="I24" s="135">
        <v>0</v>
      </c>
      <c r="J24" s="136">
        <v>0</v>
      </c>
    </row>
    <row r="25" spans="1:10" x14ac:dyDescent="0.25">
      <c r="A25" s="133" t="s">
        <v>531</v>
      </c>
      <c r="B25" s="137" t="s">
        <v>531</v>
      </c>
      <c r="C25" s="137" t="s">
        <v>511</v>
      </c>
      <c r="D25" s="134" t="s">
        <v>538</v>
      </c>
      <c r="E25" s="135">
        <v>0</v>
      </c>
      <c r="F25" s="135">
        <v>19312</v>
      </c>
      <c r="G25" s="135">
        <v>0</v>
      </c>
      <c r="H25" s="135">
        <v>19312</v>
      </c>
      <c r="I25" s="135">
        <v>0</v>
      </c>
      <c r="J25" s="136">
        <v>0</v>
      </c>
    </row>
    <row r="26" spans="1:10" x14ac:dyDescent="0.25">
      <c r="A26" s="133" t="s">
        <v>517</v>
      </c>
      <c r="B26" s="137" t="s">
        <v>272</v>
      </c>
      <c r="C26" s="137" t="s">
        <v>272</v>
      </c>
      <c r="D26" s="134" t="s">
        <v>539</v>
      </c>
      <c r="E26" s="135">
        <v>5848012</v>
      </c>
      <c r="F26" s="135">
        <v>39328482</v>
      </c>
      <c r="G26" s="135">
        <v>5848012</v>
      </c>
      <c r="H26" s="135">
        <v>39312139</v>
      </c>
      <c r="I26" s="135">
        <v>0</v>
      </c>
      <c r="J26" s="136">
        <v>16343</v>
      </c>
    </row>
    <row r="27" spans="1:10" x14ac:dyDescent="0.25">
      <c r="A27" s="133" t="s">
        <v>517</v>
      </c>
      <c r="B27" s="137" t="s">
        <v>511</v>
      </c>
      <c r="C27" s="137" t="s">
        <v>272</v>
      </c>
      <c r="D27" s="134" t="s">
        <v>540</v>
      </c>
      <c r="E27" s="135">
        <v>17400</v>
      </c>
      <c r="F27" s="135">
        <v>165000</v>
      </c>
      <c r="G27" s="135">
        <v>17400</v>
      </c>
      <c r="H27" s="135">
        <v>165000</v>
      </c>
      <c r="I27" s="135">
        <v>0</v>
      </c>
      <c r="J27" s="136">
        <v>0</v>
      </c>
    </row>
    <row r="28" spans="1:10" x14ac:dyDescent="0.25">
      <c r="A28" s="133" t="s">
        <v>517</v>
      </c>
      <c r="B28" s="137" t="s">
        <v>511</v>
      </c>
      <c r="C28" s="137" t="s">
        <v>515</v>
      </c>
      <c r="D28" s="134" t="s">
        <v>541</v>
      </c>
      <c r="E28" s="135">
        <v>17400</v>
      </c>
      <c r="F28" s="135">
        <v>165000</v>
      </c>
      <c r="G28" s="135">
        <v>17400</v>
      </c>
      <c r="H28" s="135">
        <v>165000</v>
      </c>
      <c r="I28" s="135">
        <v>0</v>
      </c>
      <c r="J28" s="136">
        <v>0</v>
      </c>
    </row>
    <row r="29" spans="1:10" x14ac:dyDescent="0.25">
      <c r="A29" s="133" t="s">
        <v>517</v>
      </c>
      <c r="B29" s="137" t="s">
        <v>515</v>
      </c>
      <c r="C29" s="137" t="s">
        <v>272</v>
      </c>
      <c r="D29" s="134" t="s">
        <v>542</v>
      </c>
      <c r="E29" s="135">
        <v>5830612</v>
      </c>
      <c r="F29" s="135">
        <v>39163482</v>
      </c>
      <c r="G29" s="135">
        <v>5830612</v>
      </c>
      <c r="H29" s="135">
        <v>39147139</v>
      </c>
      <c r="I29" s="135">
        <v>0</v>
      </c>
      <c r="J29" s="136">
        <v>16343</v>
      </c>
    </row>
    <row r="30" spans="1:10" x14ac:dyDescent="0.25">
      <c r="A30" s="133" t="s">
        <v>517</v>
      </c>
      <c r="B30" s="137" t="s">
        <v>515</v>
      </c>
      <c r="C30" s="137" t="s">
        <v>517</v>
      </c>
      <c r="D30" s="134" t="s">
        <v>543</v>
      </c>
      <c r="E30" s="135">
        <v>0</v>
      </c>
      <c r="F30" s="135">
        <v>38</v>
      </c>
      <c r="G30" s="135">
        <v>0</v>
      </c>
      <c r="H30" s="135">
        <v>38</v>
      </c>
      <c r="I30" s="135">
        <v>0</v>
      </c>
      <c r="J30" s="136">
        <v>0</v>
      </c>
    </row>
    <row r="31" spans="1:10" x14ac:dyDescent="0.25">
      <c r="A31" s="133" t="s">
        <v>517</v>
      </c>
      <c r="B31" s="137" t="s">
        <v>515</v>
      </c>
      <c r="C31" s="137" t="s">
        <v>544</v>
      </c>
      <c r="D31" s="134" t="s">
        <v>545</v>
      </c>
      <c r="E31" s="135">
        <v>4391714</v>
      </c>
      <c r="F31" s="135">
        <v>31013587</v>
      </c>
      <c r="G31" s="135">
        <v>4391714</v>
      </c>
      <c r="H31" s="135">
        <v>30997244</v>
      </c>
      <c r="I31" s="135">
        <v>0</v>
      </c>
      <c r="J31" s="136">
        <v>16343</v>
      </c>
    </row>
    <row r="32" spans="1:10" x14ac:dyDescent="0.25">
      <c r="A32" s="133" t="s">
        <v>517</v>
      </c>
      <c r="B32" s="137" t="s">
        <v>515</v>
      </c>
      <c r="C32" s="137" t="s">
        <v>546</v>
      </c>
      <c r="D32" s="134" t="s">
        <v>547</v>
      </c>
      <c r="E32" s="135">
        <v>1438898</v>
      </c>
      <c r="F32" s="135">
        <v>8149857</v>
      </c>
      <c r="G32" s="135">
        <v>1438898</v>
      </c>
      <c r="H32" s="135">
        <v>8149857</v>
      </c>
      <c r="I32" s="135">
        <v>0</v>
      </c>
      <c r="J32" s="136">
        <v>0</v>
      </c>
    </row>
    <row r="33" spans="1:10" x14ac:dyDescent="0.25">
      <c r="A33" s="133" t="s">
        <v>520</v>
      </c>
      <c r="B33" s="137" t="s">
        <v>272</v>
      </c>
      <c r="C33" s="137" t="s">
        <v>272</v>
      </c>
      <c r="D33" s="134" t="s">
        <v>548</v>
      </c>
      <c r="E33" s="135">
        <v>1906439</v>
      </c>
      <c r="F33" s="135">
        <v>3468318</v>
      </c>
      <c r="G33" s="135">
        <v>1906439</v>
      </c>
      <c r="H33" s="135">
        <v>3468318</v>
      </c>
      <c r="I33" s="135">
        <v>0</v>
      </c>
      <c r="J33" s="136">
        <v>0</v>
      </c>
    </row>
    <row r="34" spans="1:10" x14ac:dyDescent="0.25">
      <c r="A34" s="133" t="s">
        <v>520</v>
      </c>
      <c r="B34" s="137" t="s">
        <v>511</v>
      </c>
      <c r="C34" s="137" t="s">
        <v>272</v>
      </c>
      <c r="D34" s="134" t="s">
        <v>549</v>
      </c>
      <c r="E34" s="135">
        <v>1906439</v>
      </c>
      <c r="F34" s="135">
        <v>3468318</v>
      </c>
      <c r="G34" s="135">
        <v>1906439</v>
      </c>
      <c r="H34" s="135">
        <v>3468318</v>
      </c>
      <c r="I34" s="135">
        <v>0</v>
      </c>
      <c r="J34" s="136">
        <v>0</v>
      </c>
    </row>
    <row r="35" spans="1:10" x14ac:dyDescent="0.25">
      <c r="A35" s="133" t="s">
        <v>520</v>
      </c>
      <c r="B35" s="137" t="s">
        <v>511</v>
      </c>
      <c r="C35" s="137" t="s">
        <v>511</v>
      </c>
      <c r="D35" s="134" t="s">
        <v>550</v>
      </c>
      <c r="E35" s="135">
        <v>52976</v>
      </c>
      <c r="F35" s="135">
        <v>237909</v>
      </c>
      <c r="G35" s="135">
        <v>52976</v>
      </c>
      <c r="H35" s="135">
        <v>237909</v>
      </c>
      <c r="I35" s="135">
        <v>0</v>
      </c>
      <c r="J35" s="136">
        <v>0</v>
      </c>
    </row>
    <row r="36" spans="1:10" x14ac:dyDescent="0.25">
      <c r="A36" s="133" t="s">
        <v>520</v>
      </c>
      <c r="B36" s="137" t="s">
        <v>511</v>
      </c>
      <c r="C36" s="137" t="s">
        <v>515</v>
      </c>
      <c r="D36" s="134" t="s">
        <v>551</v>
      </c>
      <c r="E36" s="135">
        <v>1853463</v>
      </c>
      <c r="F36" s="135">
        <v>3230409</v>
      </c>
      <c r="G36" s="135">
        <v>1853463</v>
      </c>
      <c r="H36" s="135">
        <v>3230409</v>
      </c>
      <c r="I36" s="135">
        <v>0</v>
      </c>
      <c r="J36" s="136">
        <v>0</v>
      </c>
    </row>
    <row r="37" spans="1:10" x14ac:dyDescent="0.25">
      <c r="A37" s="133" t="s">
        <v>522</v>
      </c>
      <c r="B37" s="137" t="s">
        <v>272</v>
      </c>
      <c r="C37" s="137" t="s">
        <v>272</v>
      </c>
      <c r="D37" s="134" t="s">
        <v>552</v>
      </c>
      <c r="E37" s="135">
        <v>0</v>
      </c>
      <c r="F37" s="135">
        <v>200000</v>
      </c>
      <c r="G37" s="135">
        <v>0</v>
      </c>
      <c r="H37" s="135">
        <v>200000</v>
      </c>
      <c r="I37" s="135">
        <v>0</v>
      </c>
      <c r="J37" s="136">
        <v>0</v>
      </c>
    </row>
    <row r="38" spans="1:10" x14ac:dyDescent="0.25">
      <c r="A38" s="133" t="s">
        <v>522</v>
      </c>
      <c r="B38" s="137" t="s">
        <v>511</v>
      </c>
      <c r="C38" s="137" t="s">
        <v>272</v>
      </c>
      <c r="D38" s="134" t="s">
        <v>553</v>
      </c>
      <c r="E38" s="135">
        <v>0</v>
      </c>
      <c r="F38" s="135">
        <v>200000</v>
      </c>
      <c r="G38" s="135">
        <v>0</v>
      </c>
      <c r="H38" s="135">
        <v>200000</v>
      </c>
      <c r="I38" s="135">
        <v>0</v>
      </c>
      <c r="J38" s="136">
        <v>0</v>
      </c>
    </row>
    <row r="39" spans="1:10" x14ac:dyDescent="0.25">
      <c r="A39" s="133" t="s">
        <v>522</v>
      </c>
      <c r="B39" s="137" t="s">
        <v>511</v>
      </c>
      <c r="C39" s="137" t="s">
        <v>511</v>
      </c>
      <c r="D39" s="134" t="s">
        <v>554</v>
      </c>
      <c r="E39" s="135">
        <v>0</v>
      </c>
      <c r="F39" s="135">
        <v>200000</v>
      </c>
      <c r="G39" s="135">
        <v>0</v>
      </c>
      <c r="H39" s="135">
        <v>200000</v>
      </c>
      <c r="I39" s="135">
        <v>0</v>
      </c>
      <c r="J39" s="136">
        <v>0</v>
      </c>
    </row>
    <row r="40" spans="1:10" x14ac:dyDescent="0.25">
      <c r="A40" s="133" t="s">
        <v>555</v>
      </c>
      <c r="B40" s="137" t="s">
        <v>272</v>
      </c>
      <c r="C40" s="137" t="s">
        <v>272</v>
      </c>
      <c r="D40" s="134" t="s">
        <v>556</v>
      </c>
      <c r="E40" s="135">
        <v>21968978</v>
      </c>
      <c r="F40" s="135">
        <v>159409198</v>
      </c>
      <c r="G40" s="135">
        <v>795692</v>
      </c>
      <c r="H40" s="135">
        <v>33892982</v>
      </c>
      <c r="I40" s="135">
        <v>21173286</v>
      </c>
      <c r="J40" s="136">
        <v>125516216</v>
      </c>
    </row>
    <row r="41" spans="1:10" x14ac:dyDescent="0.25">
      <c r="A41" s="133" t="s">
        <v>555</v>
      </c>
      <c r="B41" s="137" t="s">
        <v>511</v>
      </c>
      <c r="C41" s="137" t="s">
        <v>272</v>
      </c>
      <c r="D41" s="134" t="s">
        <v>559</v>
      </c>
      <c r="E41" s="135">
        <v>21968978</v>
      </c>
      <c r="F41" s="135">
        <v>159409198</v>
      </c>
      <c r="G41" s="135">
        <v>795692</v>
      </c>
      <c r="H41" s="135">
        <v>33892982</v>
      </c>
      <c r="I41" s="135">
        <v>21173286</v>
      </c>
      <c r="J41" s="136">
        <v>125516216</v>
      </c>
    </row>
    <row r="42" spans="1:10" x14ac:dyDescent="0.25">
      <c r="A42" s="133" t="s">
        <v>555</v>
      </c>
      <c r="B42" s="137" t="s">
        <v>511</v>
      </c>
      <c r="C42" s="137" t="s">
        <v>511</v>
      </c>
      <c r="D42" s="134" t="s">
        <v>560</v>
      </c>
      <c r="E42" s="135">
        <v>0</v>
      </c>
      <c r="F42" s="135">
        <v>2489422</v>
      </c>
      <c r="G42" s="135">
        <v>0</v>
      </c>
      <c r="H42" s="135">
        <v>2489422</v>
      </c>
      <c r="I42" s="135">
        <v>0</v>
      </c>
      <c r="J42" s="136">
        <v>0</v>
      </c>
    </row>
    <row r="43" spans="1:10" x14ac:dyDescent="0.25">
      <c r="A43" s="133" t="s">
        <v>555</v>
      </c>
      <c r="B43" s="137" t="s">
        <v>511</v>
      </c>
      <c r="C43" s="137" t="s">
        <v>515</v>
      </c>
      <c r="D43" s="134" t="s">
        <v>561</v>
      </c>
      <c r="E43" s="135">
        <v>21968978</v>
      </c>
      <c r="F43" s="135">
        <v>156919776</v>
      </c>
      <c r="G43" s="135">
        <v>795692</v>
      </c>
      <c r="H43" s="135">
        <v>31403560</v>
      </c>
      <c r="I43" s="135">
        <v>21173286</v>
      </c>
      <c r="J43" s="136">
        <v>125516216</v>
      </c>
    </row>
    <row r="44" spans="1:10" x14ac:dyDescent="0.25">
      <c r="A44" s="133" t="s">
        <v>564</v>
      </c>
      <c r="B44" s="137" t="s">
        <v>272</v>
      </c>
      <c r="C44" s="137" t="s">
        <v>272</v>
      </c>
      <c r="D44" s="134" t="s">
        <v>565</v>
      </c>
      <c r="E44" s="135">
        <v>4788537</v>
      </c>
      <c r="F44" s="135">
        <v>40715126</v>
      </c>
      <c r="G44" s="135">
        <v>4782857</v>
      </c>
      <c r="H44" s="135">
        <v>31933759</v>
      </c>
      <c r="I44" s="135">
        <v>5680</v>
      </c>
      <c r="J44" s="136">
        <v>8781367</v>
      </c>
    </row>
    <row r="45" spans="1:10" x14ac:dyDescent="0.25">
      <c r="A45" s="133" t="s">
        <v>564</v>
      </c>
      <c r="B45" s="137" t="s">
        <v>511</v>
      </c>
      <c r="C45" s="137" t="s">
        <v>272</v>
      </c>
      <c r="D45" s="134" t="s">
        <v>566</v>
      </c>
      <c r="E45" s="135">
        <v>15000</v>
      </c>
      <c r="F45" s="135">
        <v>1026000</v>
      </c>
      <c r="G45" s="135">
        <v>15000</v>
      </c>
      <c r="H45" s="135">
        <v>1026000</v>
      </c>
      <c r="I45" s="135">
        <v>0</v>
      </c>
      <c r="J45" s="136">
        <v>0</v>
      </c>
    </row>
    <row r="46" spans="1:10" x14ac:dyDescent="0.25">
      <c r="A46" s="133" t="s">
        <v>564</v>
      </c>
      <c r="B46" s="137" t="s">
        <v>511</v>
      </c>
      <c r="C46" s="137" t="s">
        <v>511</v>
      </c>
      <c r="D46" s="134" t="s">
        <v>567</v>
      </c>
      <c r="E46" s="135">
        <v>15000</v>
      </c>
      <c r="F46" s="135">
        <v>1026000</v>
      </c>
      <c r="G46" s="135">
        <v>15000</v>
      </c>
      <c r="H46" s="135">
        <v>1026000</v>
      </c>
      <c r="I46" s="135">
        <v>0</v>
      </c>
      <c r="J46" s="136">
        <v>0</v>
      </c>
    </row>
    <row r="47" spans="1:10" x14ac:dyDescent="0.25">
      <c r="A47" s="133" t="s">
        <v>564</v>
      </c>
      <c r="B47" s="137" t="s">
        <v>515</v>
      </c>
      <c r="C47" s="137" t="s">
        <v>272</v>
      </c>
      <c r="D47" s="134" t="s">
        <v>568</v>
      </c>
      <c r="E47" s="135">
        <v>4773537</v>
      </c>
      <c r="F47" s="135">
        <v>39689126</v>
      </c>
      <c r="G47" s="135">
        <v>4767857</v>
      </c>
      <c r="H47" s="135">
        <v>30907759</v>
      </c>
      <c r="I47" s="135">
        <v>5680</v>
      </c>
      <c r="J47" s="136">
        <v>8781367</v>
      </c>
    </row>
    <row r="48" spans="1:10" x14ac:dyDescent="0.25">
      <c r="A48" s="133" t="s">
        <v>564</v>
      </c>
      <c r="B48" s="137" t="s">
        <v>515</v>
      </c>
      <c r="C48" s="137" t="s">
        <v>511</v>
      </c>
      <c r="D48" s="134" t="s">
        <v>569</v>
      </c>
      <c r="E48" s="135">
        <v>0</v>
      </c>
      <c r="F48" s="135">
        <v>45122</v>
      </c>
      <c r="G48" s="135">
        <v>0</v>
      </c>
      <c r="H48" s="135">
        <v>45122</v>
      </c>
      <c r="I48" s="135">
        <v>0</v>
      </c>
      <c r="J48" s="136">
        <v>0</v>
      </c>
    </row>
    <row r="49" spans="1:10" x14ac:dyDescent="0.25">
      <c r="A49" s="133" t="s">
        <v>564</v>
      </c>
      <c r="B49" s="137" t="s">
        <v>515</v>
      </c>
      <c r="C49" s="137" t="s">
        <v>517</v>
      </c>
      <c r="D49" s="134" t="s">
        <v>570</v>
      </c>
      <c r="E49" s="135">
        <v>2619408</v>
      </c>
      <c r="F49" s="135">
        <v>31352650</v>
      </c>
      <c r="G49" s="135">
        <v>2613728</v>
      </c>
      <c r="H49" s="135">
        <v>22780277</v>
      </c>
      <c r="I49" s="135">
        <v>5680</v>
      </c>
      <c r="J49" s="136">
        <v>8572373</v>
      </c>
    </row>
    <row r="50" spans="1:10" x14ac:dyDescent="0.25">
      <c r="A50" s="133" t="s">
        <v>564</v>
      </c>
      <c r="B50" s="137" t="s">
        <v>515</v>
      </c>
      <c r="C50" s="137" t="s">
        <v>571</v>
      </c>
      <c r="D50" s="134" t="s">
        <v>572</v>
      </c>
      <c r="E50" s="135">
        <v>2154129</v>
      </c>
      <c r="F50" s="135">
        <v>8291354</v>
      </c>
      <c r="G50" s="135">
        <v>2154129</v>
      </c>
      <c r="H50" s="135">
        <v>8082360</v>
      </c>
      <c r="I50" s="135">
        <v>0</v>
      </c>
      <c r="J50" s="136">
        <v>208994</v>
      </c>
    </row>
    <row r="51" spans="1:10" x14ac:dyDescent="0.25">
      <c r="A51" s="133" t="s">
        <v>272</v>
      </c>
      <c r="B51" s="137" t="s">
        <v>272</v>
      </c>
      <c r="C51" s="137" t="s">
        <v>272</v>
      </c>
      <c r="D51" s="134" t="s">
        <v>573</v>
      </c>
      <c r="E51" s="135">
        <v>0</v>
      </c>
      <c r="F51" s="135">
        <v>1360000</v>
      </c>
      <c r="G51" s="135">
        <v>0</v>
      </c>
      <c r="H51" s="135">
        <v>1360000</v>
      </c>
      <c r="I51" s="135">
        <v>0</v>
      </c>
      <c r="J51" s="136">
        <v>0</v>
      </c>
    </row>
    <row r="52" spans="1:10" x14ac:dyDescent="0.25">
      <c r="A52" s="133" t="s">
        <v>520</v>
      </c>
      <c r="B52" s="137" t="s">
        <v>272</v>
      </c>
      <c r="C52" s="137" t="s">
        <v>272</v>
      </c>
      <c r="D52" s="134" t="s">
        <v>548</v>
      </c>
      <c r="E52" s="135">
        <v>0</v>
      </c>
      <c r="F52" s="135">
        <v>1360000</v>
      </c>
      <c r="G52" s="135">
        <v>0</v>
      </c>
      <c r="H52" s="135">
        <v>1360000</v>
      </c>
      <c r="I52" s="135">
        <v>0</v>
      </c>
      <c r="J52" s="136">
        <v>0</v>
      </c>
    </row>
    <row r="53" spans="1:10" x14ac:dyDescent="0.25">
      <c r="A53" s="133" t="s">
        <v>520</v>
      </c>
      <c r="B53" s="137" t="s">
        <v>515</v>
      </c>
      <c r="C53" s="137" t="s">
        <v>272</v>
      </c>
      <c r="D53" s="134" t="s">
        <v>575</v>
      </c>
      <c r="E53" s="135">
        <v>0</v>
      </c>
      <c r="F53" s="135">
        <v>1360000</v>
      </c>
      <c r="G53" s="135">
        <v>0</v>
      </c>
      <c r="H53" s="135">
        <v>1360000</v>
      </c>
      <c r="I53" s="135">
        <v>0</v>
      </c>
      <c r="J53" s="136">
        <v>0</v>
      </c>
    </row>
    <row r="54" spans="1:10" x14ac:dyDescent="0.25">
      <c r="A54" s="133" t="s">
        <v>520</v>
      </c>
      <c r="B54" s="137" t="s">
        <v>515</v>
      </c>
      <c r="C54" s="137" t="s">
        <v>511</v>
      </c>
      <c r="D54" s="134" t="s">
        <v>576</v>
      </c>
      <c r="E54" s="135">
        <v>0</v>
      </c>
      <c r="F54" s="135">
        <v>1360000</v>
      </c>
      <c r="G54" s="135">
        <v>0</v>
      </c>
      <c r="H54" s="135">
        <v>1360000</v>
      </c>
      <c r="I54" s="135">
        <v>0</v>
      </c>
      <c r="J54" s="136">
        <v>0</v>
      </c>
    </row>
    <row r="55" spans="1:10" x14ac:dyDescent="0.25">
      <c r="A55" s="133" t="s">
        <v>272</v>
      </c>
      <c r="B55" s="137" t="s">
        <v>272</v>
      </c>
      <c r="C55" s="137" t="s">
        <v>272</v>
      </c>
      <c r="D55" s="134" t="s">
        <v>577</v>
      </c>
      <c r="E55" s="135">
        <v>52752633</v>
      </c>
      <c r="F55" s="135">
        <v>477431043</v>
      </c>
      <c r="G55" s="135" t="s">
        <v>272</v>
      </c>
      <c r="H55" s="135" t="s">
        <v>272</v>
      </c>
      <c r="I55" s="135" t="s">
        <v>272</v>
      </c>
      <c r="J55" s="136" t="s">
        <v>272</v>
      </c>
    </row>
    <row r="57" spans="1:10" x14ac:dyDescent="0.25">
      <c r="A57" s="203" t="s">
        <v>502</v>
      </c>
      <c r="B57" s="204"/>
      <c r="C57" s="204"/>
      <c r="D57" s="205"/>
      <c r="E57" s="206" t="s">
        <v>503</v>
      </c>
      <c r="F57" s="207"/>
      <c r="G57" s="206" t="s">
        <v>578</v>
      </c>
      <c r="H57" s="207"/>
      <c r="I57" s="206" t="s">
        <v>579</v>
      </c>
      <c r="J57" s="207"/>
    </row>
    <row r="58" spans="1:10" x14ac:dyDescent="0.25">
      <c r="A58" s="154" t="s">
        <v>141</v>
      </c>
      <c r="B58" s="130" t="s">
        <v>142</v>
      </c>
      <c r="C58" s="130" t="s">
        <v>143</v>
      </c>
      <c r="D58" s="131" t="s">
        <v>691</v>
      </c>
      <c r="E58" s="132" t="s">
        <v>507</v>
      </c>
      <c r="F58" s="132" t="s">
        <v>508</v>
      </c>
      <c r="G58" s="132" t="s">
        <v>507</v>
      </c>
      <c r="H58" s="132" t="s">
        <v>508</v>
      </c>
      <c r="I58" s="132" t="s">
        <v>507</v>
      </c>
      <c r="J58" s="132" t="s">
        <v>508</v>
      </c>
    </row>
    <row r="59" spans="1:10" x14ac:dyDescent="0.25">
      <c r="A59" s="133" t="s">
        <v>272</v>
      </c>
      <c r="B59" s="130" t="s">
        <v>272</v>
      </c>
      <c r="C59" s="130" t="s">
        <v>272</v>
      </c>
      <c r="D59" s="134" t="s">
        <v>509</v>
      </c>
      <c r="E59" s="135">
        <v>89698793</v>
      </c>
      <c r="F59" s="135">
        <v>398847095</v>
      </c>
      <c r="G59" s="135">
        <v>37962398</v>
      </c>
      <c r="H59" s="135">
        <v>274232529</v>
      </c>
      <c r="I59" s="135">
        <v>51736395</v>
      </c>
      <c r="J59" s="136">
        <v>124614566</v>
      </c>
    </row>
    <row r="60" spans="1:10" x14ac:dyDescent="0.25">
      <c r="A60" s="133" t="s">
        <v>272</v>
      </c>
      <c r="B60" s="137" t="s">
        <v>272</v>
      </c>
      <c r="C60" s="137" t="s">
        <v>272</v>
      </c>
      <c r="D60" s="134" t="s">
        <v>510</v>
      </c>
      <c r="E60" s="135">
        <v>33014332</v>
      </c>
      <c r="F60" s="135">
        <v>287658763</v>
      </c>
      <c r="G60" s="135">
        <v>31461496</v>
      </c>
      <c r="H60" s="135">
        <v>261355200</v>
      </c>
      <c r="I60" s="135">
        <v>1552836</v>
      </c>
      <c r="J60" s="136">
        <v>26303563</v>
      </c>
    </row>
    <row r="61" spans="1:10" x14ac:dyDescent="0.25">
      <c r="A61" s="133" t="s">
        <v>511</v>
      </c>
      <c r="B61" s="137" t="s">
        <v>272</v>
      </c>
      <c r="C61" s="137" t="s">
        <v>272</v>
      </c>
      <c r="D61" s="134" t="s">
        <v>580</v>
      </c>
      <c r="E61" s="135">
        <v>12718644</v>
      </c>
      <c r="F61" s="135">
        <v>111786038</v>
      </c>
      <c r="G61" s="135">
        <v>12718644</v>
      </c>
      <c r="H61" s="135">
        <v>108713442</v>
      </c>
      <c r="I61" s="135">
        <v>0</v>
      </c>
      <c r="J61" s="136">
        <v>3072596</v>
      </c>
    </row>
    <row r="62" spans="1:10" x14ac:dyDescent="0.25">
      <c r="A62" s="133" t="s">
        <v>511</v>
      </c>
      <c r="B62" s="137" t="s">
        <v>581</v>
      </c>
      <c r="C62" s="137" t="s">
        <v>272</v>
      </c>
      <c r="D62" s="134" t="s">
        <v>582</v>
      </c>
      <c r="E62" s="135">
        <v>3194450</v>
      </c>
      <c r="F62" s="135">
        <v>29188734</v>
      </c>
      <c r="G62" s="135">
        <v>3194450</v>
      </c>
      <c r="H62" s="135">
        <v>27224037</v>
      </c>
      <c r="I62" s="135">
        <v>0</v>
      </c>
      <c r="J62" s="136">
        <v>1964697</v>
      </c>
    </row>
    <row r="63" spans="1:10" x14ac:dyDescent="0.25">
      <c r="A63" s="133" t="s">
        <v>511</v>
      </c>
      <c r="B63" s="137" t="s">
        <v>581</v>
      </c>
      <c r="C63" s="137" t="s">
        <v>511</v>
      </c>
      <c r="D63" s="134" t="s">
        <v>583</v>
      </c>
      <c r="E63" s="135">
        <v>2675657</v>
      </c>
      <c r="F63" s="135">
        <v>22534691</v>
      </c>
      <c r="G63" s="135">
        <v>2675657</v>
      </c>
      <c r="H63" s="135">
        <v>22534691</v>
      </c>
      <c r="I63" s="135">
        <v>0</v>
      </c>
      <c r="J63" s="136">
        <v>0</v>
      </c>
    </row>
    <row r="64" spans="1:10" x14ac:dyDescent="0.25">
      <c r="A64" s="133" t="s">
        <v>511</v>
      </c>
      <c r="B64" s="137" t="s">
        <v>581</v>
      </c>
      <c r="C64" s="137" t="s">
        <v>515</v>
      </c>
      <c r="D64" s="134" t="s">
        <v>584</v>
      </c>
      <c r="E64" s="135">
        <v>32579</v>
      </c>
      <c r="F64" s="135">
        <v>282462</v>
      </c>
      <c r="G64" s="135">
        <v>32579</v>
      </c>
      <c r="H64" s="135">
        <v>282462</v>
      </c>
      <c r="I64" s="135">
        <v>0</v>
      </c>
      <c r="J64" s="136">
        <v>0</v>
      </c>
    </row>
    <row r="65" spans="1:10" x14ac:dyDescent="0.25">
      <c r="A65" s="133" t="s">
        <v>511</v>
      </c>
      <c r="B65" s="137" t="s">
        <v>581</v>
      </c>
      <c r="C65" s="137" t="s">
        <v>531</v>
      </c>
      <c r="D65" s="134" t="s">
        <v>585</v>
      </c>
      <c r="E65" s="135">
        <v>83766</v>
      </c>
      <c r="F65" s="135">
        <v>974854</v>
      </c>
      <c r="G65" s="135">
        <v>83766</v>
      </c>
      <c r="H65" s="135">
        <v>974854</v>
      </c>
      <c r="I65" s="135">
        <v>0</v>
      </c>
      <c r="J65" s="136">
        <v>0</v>
      </c>
    </row>
    <row r="66" spans="1:10" x14ac:dyDescent="0.25">
      <c r="A66" s="133" t="s">
        <v>511</v>
      </c>
      <c r="B66" s="137" t="s">
        <v>581</v>
      </c>
      <c r="C66" s="137" t="s">
        <v>517</v>
      </c>
      <c r="D66" s="134" t="s">
        <v>586</v>
      </c>
      <c r="E66" s="135">
        <v>15552</v>
      </c>
      <c r="F66" s="135">
        <v>42562</v>
      </c>
      <c r="G66" s="135">
        <v>15552</v>
      </c>
      <c r="H66" s="135">
        <v>42562</v>
      </c>
      <c r="I66" s="135">
        <v>0</v>
      </c>
      <c r="J66" s="136">
        <v>0</v>
      </c>
    </row>
    <row r="67" spans="1:10" x14ac:dyDescent="0.25">
      <c r="A67" s="133" t="s">
        <v>511</v>
      </c>
      <c r="B67" s="137" t="s">
        <v>581</v>
      </c>
      <c r="C67" s="137" t="s">
        <v>587</v>
      </c>
      <c r="D67" s="134" t="s">
        <v>588</v>
      </c>
      <c r="E67" s="135">
        <v>386896</v>
      </c>
      <c r="F67" s="135">
        <v>5354165</v>
      </c>
      <c r="G67" s="135">
        <v>386896</v>
      </c>
      <c r="H67" s="135">
        <v>3389468</v>
      </c>
      <c r="I67" s="135">
        <v>0</v>
      </c>
      <c r="J67" s="136">
        <v>1964697</v>
      </c>
    </row>
    <row r="68" spans="1:10" x14ac:dyDescent="0.25">
      <c r="A68" s="133" t="s">
        <v>511</v>
      </c>
      <c r="B68" s="137" t="s">
        <v>589</v>
      </c>
      <c r="C68" s="137" t="s">
        <v>272</v>
      </c>
      <c r="D68" s="134" t="s">
        <v>590</v>
      </c>
      <c r="E68" s="135">
        <v>6587172</v>
      </c>
      <c r="F68" s="135">
        <v>52968574</v>
      </c>
      <c r="G68" s="135">
        <v>6587172</v>
      </c>
      <c r="H68" s="135">
        <v>51860675</v>
      </c>
      <c r="I68" s="135">
        <v>0</v>
      </c>
      <c r="J68" s="136">
        <v>1107899</v>
      </c>
    </row>
    <row r="69" spans="1:10" x14ac:dyDescent="0.25">
      <c r="A69" s="133" t="s">
        <v>511</v>
      </c>
      <c r="B69" s="137" t="s">
        <v>589</v>
      </c>
      <c r="C69" s="137" t="s">
        <v>515</v>
      </c>
      <c r="D69" s="134" t="s">
        <v>591</v>
      </c>
      <c r="E69" s="135">
        <v>4585778</v>
      </c>
      <c r="F69" s="135">
        <v>37323057</v>
      </c>
      <c r="G69" s="135">
        <v>4585778</v>
      </c>
      <c r="H69" s="135">
        <v>37283797</v>
      </c>
      <c r="I69" s="135">
        <v>0</v>
      </c>
      <c r="J69" s="136">
        <v>39260</v>
      </c>
    </row>
    <row r="70" spans="1:10" x14ac:dyDescent="0.25">
      <c r="A70" s="133" t="s">
        <v>511</v>
      </c>
      <c r="B70" s="137" t="s">
        <v>589</v>
      </c>
      <c r="C70" s="137" t="s">
        <v>531</v>
      </c>
      <c r="D70" s="134" t="s">
        <v>592</v>
      </c>
      <c r="E70" s="135">
        <v>23030</v>
      </c>
      <c r="F70" s="135">
        <v>82092</v>
      </c>
      <c r="G70" s="135">
        <v>23030</v>
      </c>
      <c r="H70" s="135">
        <v>82092</v>
      </c>
      <c r="I70" s="135">
        <v>0</v>
      </c>
      <c r="J70" s="136">
        <v>0</v>
      </c>
    </row>
    <row r="71" spans="1:10" x14ac:dyDescent="0.25">
      <c r="A71" s="133" t="s">
        <v>511</v>
      </c>
      <c r="B71" s="137" t="s">
        <v>589</v>
      </c>
      <c r="C71" s="137" t="s">
        <v>517</v>
      </c>
      <c r="D71" s="134" t="s">
        <v>593</v>
      </c>
      <c r="E71" s="135">
        <v>4941</v>
      </c>
      <c r="F71" s="135">
        <v>15919</v>
      </c>
      <c r="G71" s="135">
        <v>4941</v>
      </c>
      <c r="H71" s="135">
        <v>15919</v>
      </c>
      <c r="I71" s="135">
        <v>0</v>
      </c>
      <c r="J71" s="136">
        <v>0</v>
      </c>
    </row>
    <row r="72" spans="1:10" x14ac:dyDescent="0.25">
      <c r="A72" s="133" t="s">
        <v>511</v>
      </c>
      <c r="B72" s="137" t="s">
        <v>589</v>
      </c>
      <c r="C72" s="137" t="s">
        <v>587</v>
      </c>
      <c r="D72" s="134" t="s">
        <v>594</v>
      </c>
      <c r="E72" s="135">
        <v>1010792</v>
      </c>
      <c r="F72" s="135">
        <v>6828802</v>
      </c>
      <c r="G72" s="135">
        <v>1010792</v>
      </c>
      <c r="H72" s="135">
        <v>6735413</v>
      </c>
      <c r="I72" s="135">
        <v>0</v>
      </c>
      <c r="J72" s="136">
        <v>93389</v>
      </c>
    </row>
    <row r="73" spans="1:10" x14ac:dyDescent="0.25">
      <c r="A73" s="133" t="s">
        <v>511</v>
      </c>
      <c r="B73" s="137" t="s">
        <v>589</v>
      </c>
      <c r="C73" s="137" t="s">
        <v>522</v>
      </c>
      <c r="D73" s="134" t="s">
        <v>595</v>
      </c>
      <c r="E73" s="135">
        <v>962631</v>
      </c>
      <c r="F73" s="135">
        <v>8718704</v>
      </c>
      <c r="G73" s="135">
        <v>962631</v>
      </c>
      <c r="H73" s="135">
        <v>7743454</v>
      </c>
      <c r="I73" s="135">
        <v>0</v>
      </c>
      <c r="J73" s="136">
        <v>975250</v>
      </c>
    </row>
    <row r="74" spans="1:10" x14ac:dyDescent="0.25">
      <c r="A74" s="133" t="s">
        <v>511</v>
      </c>
      <c r="B74" s="137" t="s">
        <v>596</v>
      </c>
      <c r="C74" s="137" t="s">
        <v>272</v>
      </c>
      <c r="D74" s="134" t="s">
        <v>597</v>
      </c>
      <c r="E74" s="135">
        <v>519763</v>
      </c>
      <c r="F74" s="135">
        <v>6107658</v>
      </c>
      <c r="G74" s="135">
        <v>519763</v>
      </c>
      <c r="H74" s="135">
        <v>6107658</v>
      </c>
      <c r="I74" s="135">
        <v>0</v>
      </c>
      <c r="J74" s="136">
        <v>0</v>
      </c>
    </row>
    <row r="75" spans="1:10" x14ac:dyDescent="0.25">
      <c r="A75" s="133" t="s">
        <v>511</v>
      </c>
      <c r="B75" s="137" t="s">
        <v>596</v>
      </c>
      <c r="C75" s="137" t="s">
        <v>515</v>
      </c>
      <c r="D75" s="134" t="s">
        <v>598</v>
      </c>
      <c r="E75" s="135">
        <v>519763</v>
      </c>
      <c r="F75" s="135">
        <v>6107658</v>
      </c>
      <c r="G75" s="135">
        <v>519763</v>
      </c>
      <c r="H75" s="135">
        <v>6107658</v>
      </c>
      <c r="I75" s="135">
        <v>0</v>
      </c>
      <c r="J75" s="136">
        <v>0</v>
      </c>
    </row>
    <row r="76" spans="1:10" x14ac:dyDescent="0.25">
      <c r="A76" s="133" t="s">
        <v>511</v>
      </c>
      <c r="B76" s="137" t="s">
        <v>599</v>
      </c>
      <c r="C76" s="137" t="s">
        <v>272</v>
      </c>
      <c r="D76" s="134" t="s">
        <v>600</v>
      </c>
      <c r="E76" s="135">
        <v>2417259</v>
      </c>
      <c r="F76" s="135">
        <v>23521072</v>
      </c>
      <c r="G76" s="135">
        <v>2417259</v>
      </c>
      <c r="H76" s="135">
        <v>23521072</v>
      </c>
      <c r="I76" s="135">
        <v>0</v>
      </c>
      <c r="J76" s="136">
        <v>0</v>
      </c>
    </row>
    <row r="77" spans="1:10" x14ac:dyDescent="0.25">
      <c r="A77" s="133" t="s">
        <v>511</v>
      </c>
      <c r="B77" s="137" t="s">
        <v>599</v>
      </c>
      <c r="C77" s="137" t="s">
        <v>511</v>
      </c>
      <c r="D77" s="134" t="s">
        <v>583</v>
      </c>
      <c r="E77" s="135">
        <v>667259</v>
      </c>
      <c r="F77" s="135">
        <v>6429072</v>
      </c>
      <c r="G77" s="135">
        <v>667259</v>
      </c>
      <c r="H77" s="135">
        <v>6429072</v>
      </c>
      <c r="I77" s="135">
        <v>0</v>
      </c>
      <c r="J77" s="136">
        <v>0</v>
      </c>
    </row>
    <row r="78" spans="1:10" x14ac:dyDescent="0.25">
      <c r="A78" s="133" t="s">
        <v>511</v>
      </c>
      <c r="B78" s="137" t="s">
        <v>599</v>
      </c>
      <c r="C78" s="137" t="s">
        <v>515</v>
      </c>
      <c r="D78" s="134" t="s">
        <v>601</v>
      </c>
      <c r="E78" s="135">
        <v>1750000</v>
      </c>
      <c r="F78" s="135">
        <v>17092000</v>
      </c>
      <c r="G78" s="135">
        <v>1750000</v>
      </c>
      <c r="H78" s="135">
        <v>17092000</v>
      </c>
      <c r="I78" s="135">
        <v>0</v>
      </c>
      <c r="J78" s="136">
        <v>0</v>
      </c>
    </row>
    <row r="79" spans="1:10" x14ac:dyDescent="0.25">
      <c r="A79" s="133" t="s">
        <v>515</v>
      </c>
      <c r="B79" s="137" t="s">
        <v>272</v>
      </c>
      <c r="C79" s="137" t="s">
        <v>272</v>
      </c>
      <c r="D79" s="134" t="s">
        <v>602</v>
      </c>
      <c r="E79" s="135">
        <v>586823</v>
      </c>
      <c r="F79" s="135">
        <v>9278371</v>
      </c>
      <c r="G79" s="135">
        <v>586823</v>
      </c>
      <c r="H79" s="135">
        <v>9278371</v>
      </c>
      <c r="I79" s="135">
        <v>0</v>
      </c>
      <c r="J79" s="136">
        <v>0</v>
      </c>
    </row>
    <row r="80" spans="1:10" x14ac:dyDescent="0.25">
      <c r="A80" s="133" t="s">
        <v>515</v>
      </c>
      <c r="B80" s="137" t="s">
        <v>603</v>
      </c>
      <c r="C80" s="137" t="s">
        <v>272</v>
      </c>
      <c r="D80" s="134" t="s">
        <v>604</v>
      </c>
      <c r="E80" s="135">
        <v>586823</v>
      </c>
      <c r="F80" s="135">
        <v>5098881</v>
      </c>
      <c r="G80" s="135">
        <v>586823</v>
      </c>
      <c r="H80" s="135">
        <v>5098881</v>
      </c>
      <c r="I80" s="135">
        <v>0</v>
      </c>
      <c r="J80" s="136">
        <v>0</v>
      </c>
    </row>
    <row r="81" spans="1:10" x14ac:dyDescent="0.25">
      <c r="A81" s="133" t="s">
        <v>515</v>
      </c>
      <c r="B81" s="137" t="s">
        <v>603</v>
      </c>
      <c r="C81" s="137" t="s">
        <v>515</v>
      </c>
      <c r="D81" s="134" t="s">
        <v>677</v>
      </c>
      <c r="E81" s="135">
        <v>0</v>
      </c>
      <c r="F81" s="135">
        <v>61102</v>
      </c>
      <c r="G81" s="135">
        <v>0</v>
      </c>
      <c r="H81" s="135">
        <v>61102</v>
      </c>
      <c r="I81" s="135">
        <v>0</v>
      </c>
      <c r="J81" s="136">
        <v>0</v>
      </c>
    </row>
    <row r="82" spans="1:10" x14ac:dyDescent="0.25">
      <c r="A82" s="133" t="s">
        <v>515</v>
      </c>
      <c r="B82" s="137" t="s">
        <v>603</v>
      </c>
      <c r="C82" s="137" t="s">
        <v>531</v>
      </c>
      <c r="D82" s="134" t="s">
        <v>605</v>
      </c>
      <c r="E82" s="135">
        <v>586823</v>
      </c>
      <c r="F82" s="135">
        <v>5037779</v>
      </c>
      <c r="G82" s="135">
        <v>586823</v>
      </c>
      <c r="H82" s="135">
        <v>5037779</v>
      </c>
      <c r="I82" s="135">
        <v>0</v>
      </c>
      <c r="J82" s="136">
        <v>0</v>
      </c>
    </row>
    <row r="83" spans="1:10" x14ac:dyDescent="0.25">
      <c r="A83" s="133" t="s">
        <v>515</v>
      </c>
      <c r="B83" s="137" t="s">
        <v>606</v>
      </c>
      <c r="C83" s="137" t="s">
        <v>272</v>
      </c>
      <c r="D83" s="134" t="s">
        <v>607</v>
      </c>
      <c r="E83" s="135">
        <v>0</v>
      </c>
      <c r="F83" s="135">
        <v>4179490</v>
      </c>
      <c r="G83" s="135">
        <v>0</v>
      </c>
      <c r="H83" s="135">
        <v>4179490</v>
      </c>
      <c r="I83" s="135">
        <v>0</v>
      </c>
      <c r="J83" s="136">
        <v>0</v>
      </c>
    </row>
    <row r="84" spans="1:10" x14ac:dyDescent="0.25">
      <c r="A84" s="133" t="s">
        <v>515</v>
      </c>
      <c r="B84" s="137" t="s">
        <v>606</v>
      </c>
      <c r="C84" s="137" t="s">
        <v>515</v>
      </c>
      <c r="D84" s="134" t="s">
        <v>608</v>
      </c>
      <c r="E84" s="135">
        <v>0</v>
      </c>
      <c r="F84" s="135">
        <v>4179490</v>
      </c>
      <c r="G84" s="135">
        <v>0</v>
      </c>
      <c r="H84" s="135">
        <v>4179490</v>
      </c>
      <c r="I84" s="135">
        <v>0</v>
      </c>
      <c r="J84" s="136">
        <v>0</v>
      </c>
    </row>
    <row r="85" spans="1:10" x14ac:dyDescent="0.25">
      <c r="A85" s="133" t="s">
        <v>531</v>
      </c>
      <c r="B85" s="137" t="s">
        <v>272</v>
      </c>
      <c r="C85" s="137" t="s">
        <v>272</v>
      </c>
      <c r="D85" s="134" t="s">
        <v>609</v>
      </c>
      <c r="E85" s="135">
        <v>6434836</v>
      </c>
      <c r="F85" s="135">
        <v>52722456</v>
      </c>
      <c r="G85" s="135">
        <v>5440000</v>
      </c>
      <c r="H85" s="135">
        <v>31866096</v>
      </c>
      <c r="I85" s="135">
        <v>994836</v>
      </c>
      <c r="J85" s="136">
        <v>20856360</v>
      </c>
    </row>
    <row r="86" spans="1:10" x14ac:dyDescent="0.25">
      <c r="A86" s="133" t="s">
        <v>531</v>
      </c>
      <c r="B86" s="137" t="s">
        <v>610</v>
      </c>
      <c r="C86" s="137" t="s">
        <v>272</v>
      </c>
      <c r="D86" s="134" t="s">
        <v>611</v>
      </c>
      <c r="E86" s="135">
        <v>428377</v>
      </c>
      <c r="F86" s="135">
        <v>4768603</v>
      </c>
      <c r="G86" s="135">
        <v>428377</v>
      </c>
      <c r="H86" s="135">
        <v>4768603</v>
      </c>
      <c r="I86" s="135">
        <v>0</v>
      </c>
      <c r="J86" s="136">
        <v>0</v>
      </c>
    </row>
    <row r="87" spans="1:10" x14ac:dyDescent="0.25">
      <c r="A87" s="133" t="s">
        <v>531</v>
      </c>
      <c r="B87" s="137" t="s">
        <v>610</v>
      </c>
      <c r="C87" s="137" t="s">
        <v>515</v>
      </c>
      <c r="D87" s="134" t="s">
        <v>612</v>
      </c>
      <c r="E87" s="135">
        <v>428377</v>
      </c>
      <c r="F87" s="135">
        <v>4764667</v>
      </c>
      <c r="G87" s="135">
        <v>428377</v>
      </c>
      <c r="H87" s="135">
        <v>4764667</v>
      </c>
      <c r="I87" s="135">
        <v>0</v>
      </c>
      <c r="J87" s="136">
        <v>0</v>
      </c>
    </row>
    <row r="88" spans="1:10" x14ac:dyDescent="0.25">
      <c r="A88" s="133" t="s">
        <v>531</v>
      </c>
      <c r="B88" s="137" t="s">
        <v>610</v>
      </c>
      <c r="C88" s="137" t="s">
        <v>517</v>
      </c>
      <c r="D88" s="134" t="s">
        <v>669</v>
      </c>
      <c r="E88" s="135">
        <v>0</v>
      </c>
      <c r="F88" s="135">
        <v>3936</v>
      </c>
      <c r="G88" s="135">
        <v>0</v>
      </c>
      <c r="H88" s="135">
        <v>3936</v>
      </c>
      <c r="I88" s="135">
        <v>0</v>
      </c>
      <c r="J88" s="136">
        <v>0</v>
      </c>
    </row>
    <row r="89" spans="1:10" x14ac:dyDescent="0.25">
      <c r="A89" s="133" t="s">
        <v>531</v>
      </c>
      <c r="B89" s="137" t="s">
        <v>613</v>
      </c>
      <c r="C89" s="137" t="s">
        <v>272</v>
      </c>
      <c r="D89" s="134" t="s">
        <v>614</v>
      </c>
      <c r="E89" s="135">
        <v>4723</v>
      </c>
      <c r="F89" s="135">
        <v>62840</v>
      </c>
      <c r="G89" s="135">
        <v>4723</v>
      </c>
      <c r="H89" s="135">
        <v>62840</v>
      </c>
      <c r="I89" s="135">
        <v>0</v>
      </c>
      <c r="J89" s="136">
        <v>0</v>
      </c>
    </row>
    <row r="90" spans="1:10" x14ac:dyDescent="0.25">
      <c r="A90" s="133" t="s">
        <v>531</v>
      </c>
      <c r="B90" s="137" t="s">
        <v>613</v>
      </c>
      <c r="C90" s="137" t="s">
        <v>515</v>
      </c>
      <c r="D90" s="134" t="s">
        <v>615</v>
      </c>
      <c r="E90" s="135">
        <v>4723</v>
      </c>
      <c r="F90" s="135">
        <v>62840</v>
      </c>
      <c r="G90" s="135">
        <v>4723</v>
      </c>
      <c r="H90" s="135">
        <v>62840</v>
      </c>
      <c r="I90" s="135">
        <v>0</v>
      </c>
      <c r="J90" s="136">
        <v>0</v>
      </c>
    </row>
    <row r="91" spans="1:10" x14ac:dyDescent="0.25">
      <c r="A91" s="133" t="s">
        <v>531</v>
      </c>
      <c r="B91" s="137" t="s">
        <v>616</v>
      </c>
      <c r="C91" s="137" t="s">
        <v>272</v>
      </c>
      <c r="D91" s="134" t="s">
        <v>617</v>
      </c>
      <c r="E91" s="135">
        <v>3142149</v>
      </c>
      <c r="F91" s="135">
        <v>28248591</v>
      </c>
      <c r="G91" s="135">
        <v>2147313</v>
      </c>
      <c r="H91" s="135">
        <v>11591073</v>
      </c>
      <c r="I91" s="135">
        <v>994836</v>
      </c>
      <c r="J91" s="136">
        <v>16657518</v>
      </c>
    </row>
    <row r="92" spans="1:10" x14ac:dyDescent="0.25">
      <c r="A92" s="133" t="s">
        <v>531</v>
      </c>
      <c r="B92" s="137" t="s">
        <v>616</v>
      </c>
      <c r="C92" s="137" t="s">
        <v>515</v>
      </c>
      <c r="D92" s="134" t="s">
        <v>618</v>
      </c>
      <c r="E92" s="135">
        <v>3142149</v>
      </c>
      <c r="F92" s="135">
        <v>28248591</v>
      </c>
      <c r="G92" s="135">
        <v>2147313</v>
      </c>
      <c r="H92" s="135">
        <v>11591073</v>
      </c>
      <c r="I92" s="135">
        <v>994836</v>
      </c>
      <c r="J92" s="136">
        <v>16657518</v>
      </c>
    </row>
    <row r="93" spans="1:10" x14ac:dyDescent="0.25">
      <c r="A93" s="133" t="s">
        <v>531</v>
      </c>
      <c r="B93" s="137" t="s">
        <v>619</v>
      </c>
      <c r="C93" s="137" t="s">
        <v>272</v>
      </c>
      <c r="D93" s="134" t="s">
        <v>620</v>
      </c>
      <c r="E93" s="135">
        <v>2859587</v>
      </c>
      <c r="F93" s="135">
        <v>19642422</v>
      </c>
      <c r="G93" s="135">
        <v>2859587</v>
      </c>
      <c r="H93" s="135">
        <v>15443580</v>
      </c>
      <c r="I93" s="135">
        <v>0</v>
      </c>
      <c r="J93" s="136">
        <v>4198842</v>
      </c>
    </row>
    <row r="94" spans="1:10" x14ac:dyDescent="0.25">
      <c r="A94" s="133" t="s">
        <v>531</v>
      </c>
      <c r="B94" s="137" t="s">
        <v>619</v>
      </c>
      <c r="C94" s="137" t="s">
        <v>531</v>
      </c>
      <c r="D94" s="134" t="s">
        <v>621</v>
      </c>
      <c r="E94" s="135">
        <v>103040</v>
      </c>
      <c r="F94" s="135">
        <v>173912</v>
      </c>
      <c r="G94" s="135">
        <v>103040</v>
      </c>
      <c r="H94" s="135">
        <v>173912</v>
      </c>
      <c r="I94" s="135">
        <v>0</v>
      </c>
      <c r="J94" s="136">
        <v>0</v>
      </c>
    </row>
    <row r="95" spans="1:10" x14ac:dyDescent="0.25">
      <c r="A95" s="133" t="s">
        <v>531</v>
      </c>
      <c r="B95" s="137" t="s">
        <v>619</v>
      </c>
      <c r="C95" s="137" t="s">
        <v>587</v>
      </c>
      <c r="D95" s="134" t="s">
        <v>622</v>
      </c>
      <c r="E95" s="135">
        <v>2336384</v>
      </c>
      <c r="F95" s="135">
        <v>16210059</v>
      </c>
      <c r="G95" s="135">
        <v>2336384</v>
      </c>
      <c r="H95" s="135">
        <v>12011217</v>
      </c>
      <c r="I95" s="135">
        <v>0</v>
      </c>
      <c r="J95" s="136">
        <v>4198842</v>
      </c>
    </row>
    <row r="96" spans="1:10" x14ac:dyDescent="0.25">
      <c r="A96" s="133" t="s">
        <v>531</v>
      </c>
      <c r="B96" s="137" t="s">
        <v>619</v>
      </c>
      <c r="C96" s="137" t="s">
        <v>520</v>
      </c>
      <c r="D96" s="134" t="s">
        <v>623</v>
      </c>
      <c r="E96" s="135">
        <v>420163</v>
      </c>
      <c r="F96" s="135">
        <v>3258451</v>
      </c>
      <c r="G96" s="135">
        <v>420163</v>
      </c>
      <c r="H96" s="135">
        <v>3258451</v>
      </c>
      <c r="I96" s="135">
        <v>0</v>
      </c>
      <c r="J96" s="136">
        <v>0</v>
      </c>
    </row>
    <row r="97" spans="1:10" x14ac:dyDescent="0.25">
      <c r="A97" s="133" t="s">
        <v>517</v>
      </c>
      <c r="B97" s="137" t="s">
        <v>272</v>
      </c>
      <c r="C97" s="137" t="s">
        <v>272</v>
      </c>
      <c r="D97" s="134" t="s">
        <v>624</v>
      </c>
      <c r="E97" s="135">
        <v>2858880</v>
      </c>
      <c r="F97" s="135">
        <v>16891209</v>
      </c>
      <c r="G97" s="135">
        <v>2858880</v>
      </c>
      <c r="H97" s="135">
        <v>16891209</v>
      </c>
      <c r="I97" s="135">
        <v>0</v>
      </c>
      <c r="J97" s="136">
        <v>0</v>
      </c>
    </row>
    <row r="98" spans="1:10" x14ac:dyDescent="0.25">
      <c r="A98" s="133" t="s">
        <v>517</v>
      </c>
      <c r="B98" s="137" t="s">
        <v>625</v>
      </c>
      <c r="C98" s="137" t="s">
        <v>272</v>
      </c>
      <c r="D98" s="134" t="s">
        <v>626</v>
      </c>
      <c r="E98" s="135">
        <v>64283</v>
      </c>
      <c r="F98" s="135">
        <v>489019</v>
      </c>
      <c r="G98" s="135">
        <v>64283</v>
      </c>
      <c r="H98" s="135">
        <v>489019</v>
      </c>
      <c r="I98" s="135">
        <v>0</v>
      </c>
      <c r="J98" s="136">
        <v>0</v>
      </c>
    </row>
    <row r="99" spans="1:10" x14ac:dyDescent="0.25">
      <c r="A99" s="133" t="s">
        <v>517</v>
      </c>
      <c r="B99" s="137" t="s">
        <v>625</v>
      </c>
      <c r="C99" s="137" t="s">
        <v>515</v>
      </c>
      <c r="D99" s="134" t="s">
        <v>627</v>
      </c>
      <c r="E99" s="135">
        <v>64283</v>
      </c>
      <c r="F99" s="135">
        <v>489019</v>
      </c>
      <c r="G99" s="135">
        <v>64283</v>
      </c>
      <c r="H99" s="135">
        <v>489019</v>
      </c>
      <c r="I99" s="135">
        <v>0</v>
      </c>
      <c r="J99" s="136">
        <v>0</v>
      </c>
    </row>
    <row r="100" spans="1:10" x14ac:dyDescent="0.25">
      <c r="A100" s="133" t="s">
        <v>517</v>
      </c>
      <c r="B100" s="137" t="s">
        <v>628</v>
      </c>
      <c r="C100" s="137" t="s">
        <v>272</v>
      </c>
      <c r="D100" s="134" t="s">
        <v>629</v>
      </c>
      <c r="E100" s="135">
        <v>2794597</v>
      </c>
      <c r="F100" s="135">
        <v>16402190</v>
      </c>
      <c r="G100" s="135">
        <v>2794597</v>
      </c>
      <c r="H100" s="135">
        <v>16402190</v>
      </c>
      <c r="I100" s="135">
        <v>0</v>
      </c>
      <c r="J100" s="136">
        <v>0</v>
      </c>
    </row>
    <row r="101" spans="1:10" x14ac:dyDescent="0.25">
      <c r="A101" s="133" t="s">
        <v>517</v>
      </c>
      <c r="B101" s="137" t="s">
        <v>628</v>
      </c>
      <c r="C101" s="137" t="s">
        <v>515</v>
      </c>
      <c r="D101" s="134" t="s">
        <v>630</v>
      </c>
      <c r="E101" s="135">
        <v>2794597</v>
      </c>
      <c r="F101" s="135">
        <v>16402190</v>
      </c>
      <c r="G101" s="135">
        <v>2794597</v>
      </c>
      <c r="H101" s="135">
        <v>16402190</v>
      </c>
      <c r="I101" s="135">
        <v>0</v>
      </c>
      <c r="J101" s="136">
        <v>0</v>
      </c>
    </row>
    <row r="102" spans="1:10" x14ac:dyDescent="0.25">
      <c r="A102" s="133" t="s">
        <v>587</v>
      </c>
      <c r="B102" s="137" t="s">
        <v>272</v>
      </c>
      <c r="C102" s="137" t="s">
        <v>272</v>
      </c>
      <c r="D102" s="134" t="s">
        <v>631</v>
      </c>
      <c r="E102" s="135">
        <v>8310645</v>
      </c>
      <c r="F102" s="135">
        <v>72687684</v>
      </c>
      <c r="G102" s="135">
        <v>7752645</v>
      </c>
      <c r="H102" s="135">
        <v>70313077</v>
      </c>
      <c r="I102" s="135">
        <v>558000</v>
      </c>
      <c r="J102" s="136">
        <v>2374607</v>
      </c>
    </row>
    <row r="103" spans="1:10" x14ac:dyDescent="0.25">
      <c r="A103" s="133" t="s">
        <v>587</v>
      </c>
      <c r="B103" s="137" t="s">
        <v>632</v>
      </c>
      <c r="C103" s="137" t="s">
        <v>272</v>
      </c>
      <c r="D103" s="134" t="s">
        <v>633</v>
      </c>
      <c r="E103" s="135">
        <v>563584</v>
      </c>
      <c r="F103" s="135">
        <v>702728</v>
      </c>
      <c r="G103" s="135">
        <v>5584</v>
      </c>
      <c r="H103" s="135">
        <v>138928</v>
      </c>
      <c r="I103" s="135">
        <v>558000</v>
      </c>
      <c r="J103" s="136">
        <v>563800</v>
      </c>
    </row>
    <row r="104" spans="1:10" x14ac:dyDescent="0.25">
      <c r="A104" s="133" t="s">
        <v>587</v>
      </c>
      <c r="B104" s="137" t="s">
        <v>632</v>
      </c>
      <c r="C104" s="137" t="s">
        <v>515</v>
      </c>
      <c r="D104" s="134" t="s">
        <v>634</v>
      </c>
      <c r="E104" s="135">
        <v>563584</v>
      </c>
      <c r="F104" s="135">
        <v>702728</v>
      </c>
      <c r="G104" s="135">
        <v>5584</v>
      </c>
      <c r="H104" s="135">
        <v>138928</v>
      </c>
      <c r="I104" s="135">
        <v>558000</v>
      </c>
      <c r="J104" s="136">
        <v>563800</v>
      </c>
    </row>
    <row r="105" spans="1:10" x14ac:dyDescent="0.25">
      <c r="A105" s="133" t="s">
        <v>587</v>
      </c>
      <c r="B105" s="137" t="s">
        <v>635</v>
      </c>
      <c r="C105" s="137" t="s">
        <v>272</v>
      </c>
      <c r="D105" s="134" t="s">
        <v>636</v>
      </c>
      <c r="E105" s="135">
        <v>7747061</v>
      </c>
      <c r="F105" s="135">
        <v>71984956</v>
      </c>
      <c r="G105" s="135">
        <v>7747061</v>
      </c>
      <c r="H105" s="135">
        <v>70174149</v>
      </c>
      <c r="I105" s="135">
        <v>0</v>
      </c>
      <c r="J105" s="136">
        <v>1810807</v>
      </c>
    </row>
    <row r="106" spans="1:10" x14ac:dyDescent="0.25">
      <c r="A106" s="133" t="s">
        <v>587</v>
      </c>
      <c r="B106" s="137" t="s">
        <v>635</v>
      </c>
      <c r="C106" s="137" t="s">
        <v>511</v>
      </c>
      <c r="D106" s="134" t="s">
        <v>583</v>
      </c>
      <c r="E106" s="135">
        <v>4712194</v>
      </c>
      <c r="F106" s="135">
        <v>50104923</v>
      </c>
      <c r="G106" s="135">
        <v>4712194</v>
      </c>
      <c r="H106" s="135">
        <v>50104923</v>
      </c>
      <c r="I106" s="135">
        <v>0</v>
      </c>
      <c r="J106" s="136">
        <v>0</v>
      </c>
    </row>
    <row r="107" spans="1:10" x14ac:dyDescent="0.25">
      <c r="A107" s="133" t="s">
        <v>587</v>
      </c>
      <c r="B107" s="137" t="s">
        <v>635</v>
      </c>
      <c r="C107" s="137" t="s">
        <v>515</v>
      </c>
      <c r="D107" s="134" t="s">
        <v>637</v>
      </c>
      <c r="E107" s="135">
        <v>167000</v>
      </c>
      <c r="F107" s="135">
        <v>420000</v>
      </c>
      <c r="G107" s="135">
        <v>167000</v>
      </c>
      <c r="H107" s="135">
        <v>420000</v>
      </c>
      <c r="I107" s="135">
        <v>0</v>
      </c>
      <c r="J107" s="136">
        <v>0</v>
      </c>
    </row>
    <row r="108" spans="1:10" x14ac:dyDescent="0.25">
      <c r="A108" s="133" t="s">
        <v>587</v>
      </c>
      <c r="B108" s="137" t="s">
        <v>635</v>
      </c>
      <c r="C108" s="137" t="s">
        <v>531</v>
      </c>
      <c r="D108" s="134" t="s">
        <v>638</v>
      </c>
      <c r="E108" s="135">
        <v>2867867</v>
      </c>
      <c r="F108" s="135">
        <v>21460033</v>
      </c>
      <c r="G108" s="135">
        <v>2867867</v>
      </c>
      <c r="H108" s="135">
        <v>19649226</v>
      </c>
      <c r="I108" s="135">
        <v>0</v>
      </c>
      <c r="J108" s="136">
        <v>1810807</v>
      </c>
    </row>
    <row r="109" spans="1:10" x14ac:dyDescent="0.25">
      <c r="A109" s="133" t="s">
        <v>520</v>
      </c>
      <c r="B109" s="137" t="s">
        <v>272</v>
      </c>
      <c r="C109" s="137" t="s">
        <v>272</v>
      </c>
      <c r="D109" s="134" t="s">
        <v>639</v>
      </c>
      <c r="E109" s="135">
        <v>1891214</v>
      </c>
      <c r="F109" s="135">
        <v>23408135</v>
      </c>
      <c r="G109" s="135">
        <v>1891214</v>
      </c>
      <c r="H109" s="135">
        <v>23408135</v>
      </c>
      <c r="I109" s="135">
        <v>0</v>
      </c>
      <c r="J109" s="136">
        <v>0</v>
      </c>
    </row>
    <row r="110" spans="1:10" x14ac:dyDescent="0.25">
      <c r="A110" s="133" t="s">
        <v>520</v>
      </c>
      <c r="B110" s="137" t="s">
        <v>640</v>
      </c>
      <c r="C110" s="137" t="s">
        <v>272</v>
      </c>
      <c r="D110" s="134" t="s">
        <v>641</v>
      </c>
      <c r="E110" s="135">
        <v>1891214</v>
      </c>
      <c r="F110" s="135">
        <v>23408135</v>
      </c>
      <c r="G110" s="135">
        <v>1891214</v>
      </c>
      <c r="H110" s="135">
        <v>23408135</v>
      </c>
      <c r="I110" s="135">
        <v>0</v>
      </c>
      <c r="J110" s="136">
        <v>0</v>
      </c>
    </row>
    <row r="111" spans="1:10" x14ac:dyDescent="0.25">
      <c r="A111" s="133" t="s">
        <v>520</v>
      </c>
      <c r="B111" s="137" t="s">
        <v>640</v>
      </c>
      <c r="C111" s="137" t="s">
        <v>511</v>
      </c>
      <c r="D111" s="134" t="s">
        <v>642</v>
      </c>
      <c r="E111" s="135">
        <v>1839933</v>
      </c>
      <c r="F111" s="135">
        <v>22997887</v>
      </c>
      <c r="G111" s="135">
        <v>1839933</v>
      </c>
      <c r="H111" s="135">
        <v>22997887</v>
      </c>
      <c r="I111" s="135">
        <v>0</v>
      </c>
      <c r="J111" s="136">
        <v>0</v>
      </c>
    </row>
    <row r="112" spans="1:10" x14ac:dyDescent="0.25">
      <c r="A112" s="133" t="s">
        <v>520</v>
      </c>
      <c r="B112" s="137" t="s">
        <v>640</v>
      </c>
      <c r="C112" s="137" t="s">
        <v>515</v>
      </c>
      <c r="D112" s="134" t="s">
        <v>643</v>
      </c>
      <c r="E112" s="135">
        <v>51281</v>
      </c>
      <c r="F112" s="135">
        <v>410248</v>
      </c>
      <c r="G112" s="135">
        <v>51281</v>
      </c>
      <c r="H112" s="135">
        <v>410248</v>
      </c>
      <c r="I112" s="135">
        <v>0</v>
      </c>
      <c r="J112" s="136">
        <v>0</v>
      </c>
    </row>
    <row r="113" spans="1:10" x14ac:dyDescent="0.25">
      <c r="A113" s="133" t="s">
        <v>526</v>
      </c>
      <c r="B113" s="137" t="s">
        <v>272</v>
      </c>
      <c r="C113" s="137" t="s">
        <v>272</v>
      </c>
      <c r="D113" s="134" t="s">
        <v>644</v>
      </c>
      <c r="E113" s="135">
        <v>213290</v>
      </c>
      <c r="F113" s="135">
        <v>884870</v>
      </c>
      <c r="G113" s="135">
        <v>213290</v>
      </c>
      <c r="H113" s="135">
        <v>884870</v>
      </c>
      <c r="I113" s="135">
        <v>0</v>
      </c>
      <c r="J113" s="136">
        <v>0</v>
      </c>
    </row>
    <row r="114" spans="1:10" x14ac:dyDescent="0.25">
      <c r="A114" s="133" t="s">
        <v>526</v>
      </c>
      <c r="B114" s="137" t="s">
        <v>645</v>
      </c>
      <c r="C114" s="137" t="s">
        <v>272</v>
      </c>
      <c r="D114" s="134" t="s">
        <v>395</v>
      </c>
      <c r="E114" s="135">
        <v>213290</v>
      </c>
      <c r="F114" s="135">
        <v>884870</v>
      </c>
      <c r="G114" s="135">
        <v>213290</v>
      </c>
      <c r="H114" s="135">
        <v>884870</v>
      </c>
      <c r="I114" s="135">
        <v>0</v>
      </c>
      <c r="J114" s="136">
        <v>0</v>
      </c>
    </row>
    <row r="115" spans="1:10" x14ac:dyDescent="0.25">
      <c r="A115" s="133" t="s">
        <v>526</v>
      </c>
      <c r="B115" s="137" t="s">
        <v>645</v>
      </c>
      <c r="C115" s="137" t="s">
        <v>515</v>
      </c>
      <c r="D115" s="134" t="s">
        <v>646</v>
      </c>
      <c r="E115" s="135">
        <v>213290</v>
      </c>
      <c r="F115" s="135">
        <v>884870</v>
      </c>
      <c r="G115" s="135">
        <v>213290</v>
      </c>
      <c r="H115" s="135">
        <v>884870</v>
      </c>
      <c r="I115" s="135">
        <v>0</v>
      </c>
      <c r="J115" s="136">
        <v>0</v>
      </c>
    </row>
    <row r="116" spans="1:10" x14ac:dyDescent="0.25">
      <c r="A116" s="133" t="s">
        <v>272</v>
      </c>
      <c r="B116" s="137" t="s">
        <v>272</v>
      </c>
      <c r="C116" s="137" t="s">
        <v>272</v>
      </c>
      <c r="D116" s="134" t="s">
        <v>573</v>
      </c>
      <c r="E116" s="135">
        <v>56684461</v>
      </c>
      <c r="F116" s="135">
        <v>111188332</v>
      </c>
      <c r="G116" s="135">
        <v>6500902</v>
      </c>
      <c r="H116" s="135">
        <v>12877329</v>
      </c>
      <c r="I116" s="135">
        <v>50183559</v>
      </c>
      <c r="J116" s="136">
        <v>98311003</v>
      </c>
    </row>
    <row r="117" spans="1:10" x14ac:dyDescent="0.25">
      <c r="A117" s="133" t="s">
        <v>511</v>
      </c>
      <c r="B117" s="137" t="s">
        <v>272</v>
      </c>
      <c r="C117" s="137" t="s">
        <v>272</v>
      </c>
      <c r="D117" s="134" t="s">
        <v>580</v>
      </c>
      <c r="E117" s="135">
        <v>4046941</v>
      </c>
      <c r="F117" s="135">
        <v>14950413</v>
      </c>
      <c r="G117" s="135">
        <v>1487770</v>
      </c>
      <c r="H117" s="135">
        <v>5389949</v>
      </c>
      <c r="I117" s="135">
        <v>2559171</v>
      </c>
      <c r="J117" s="136">
        <v>9560464</v>
      </c>
    </row>
    <row r="118" spans="1:10" x14ac:dyDescent="0.25">
      <c r="A118" s="133" t="s">
        <v>511</v>
      </c>
      <c r="B118" s="137" t="s">
        <v>581</v>
      </c>
      <c r="C118" s="137" t="s">
        <v>272</v>
      </c>
      <c r="D118" s="134" t="s">
        <v>582</v>
      </c>
      <c r="E118" s="135">
        <v>993350</v>
      </c>
      <c r="F118" s="135">
        <v>1332886</v>
      </c>
      <c r="G118" s="135">
        <v>993350</v>
      </c>
      <c r="H118" s="135">
        <v>1332886</v>
      </c>
      <c r="I118" s="135">
        <v>0</v>
      </c>
      <c r="J118" s="136">
        <v>0</v>
      </c>
    </row>
    <row r="119" spans="1:10" x14ac:dyDescent="0.25">
      <c r="A119" s="133" t="s">
        <v>511</v>
      </c>
      <c r="B119" s="137" t="s">
        <v>581</v>
      </c>
      <c r="C119" s="137" t="s">
        <v>647</v>
      </c>
      <c r="D119" s="134" t="s">
        <v>648</v>
      </c>
      <c r="E119" s="135">
        <v>993350</v>
      </c>
      <c r="F119" s="135">
        <v>1332886</v>
      </c>
      <c r="G119" s="135">
        <v>993350</v>
      </c>
      <c r="H119" s="135">
        <v>1332886</v>
      </c>
      <c r="I119" s="135">
        <v>0</v>
      </c>
      <c r="J119" s="136">
        <v>0</v>
      </c>
    </row>
    <row r="120" spans="1:10" x14ac:dyDescent="0.25">
      <c r="A120" s="133" t="s">
        <v>511</v>
      </c>
      <c r="B120" s="137" t="s">
        <v>589</v>
      </c>
      <c r="C120" s="137" t="s">
        <v>272</v>
      </c>
      <c r="D120" s="134" t="s">
        <v>590</v>
      </c>
      <c r="E120" s="135">
        <v>2783591</v>
      </c>
      <c r="F120" s="135">
        <v>12967527</v>
      </c>
      <c r="G120" s="135">
        <v>224420</v>
      </c>
      <c r="H120" s="135">
        <v>3407063</v>
      </c>
      <c r="I120" s="135">
        <v>2559171</v>
      </c>
      <c r="J120" s="136">
        <v>9560464</v>
      </c>
    </row>
    <row r="121" spans="1:10" x14ac:dyDescent="0.25">
      <c r="A121" s="133" t="s">
        <v>511</v>
      </c>
      <c r="B121" s="137" t="s">
        <v>589</v>
      </c>
      <c r="C121" s="137" t="s">
        <v>647</v>
      </c>
      <c r="D121" s="134" t="s">
        <v>648</v>
      </c>
      <c r="E121" s="135">
        <v>2783591</v>
      </c>
      <c r="F121" s="135">
        <v>12967527</v>
      </c>
      <c r="G121" s="135">
        <v>224420</v>
      </c>
      <c r="H121" s="135">
        <v>3407063</v>
      </c>
      <c r="I121" s="135">
        <v>2559171</v>
      </c>
      <c r="J121" s="136">
        <v>9560464</v>
      </c>
    </row>
    <row r="122" spans="1:10" x14ac:dyDescent="0.25">
      <c r="A122" s="133" t="s">
        <v>511</v>
      </c>
      <c r="B122" s="137" t="s">
        <v>599</v>
      </c>
      <c r="C122" s="137" t="s">
        <v>272</v>
      </c>
      <c r="D122" s="134" t="s">
        <v>600</v>
      </c>
      <c r="E122" s="135">
        <v>270000</v>
      </c>
      <c r="F122" s="135">
        <v>650000</v>
      </c>
      <c r="G122" s="135">
        <v>270000</v>
      </c>
      <c r="H122" s="135">
        <v>650000</v>
      </c>
      <c r="I122" s="135">
        <v>0</v>
      </c>
      <c r="J122" s="136">
        <v>0</v>
      </c>
    </row>
    <row r="123" spans="1:10" x14ac:dyDescent="0.25">
      <c r="A123" s="133" t="s">
        <v>511</v>
      </c>
      <c r="B123" s="137" t="s">
        <v>599</v>
      </c>
      <c r="C123" s="137" t="s">
        <v>647</v>
      </c>
      <c r="D123" s="134" t="s">
        <v>648</v>
      </c>
      <c r="E123" s="135">
        <v>270000</v>
      </c>
      <c r="F123" s="135">
        <v>650000</v>
      </c>
      <c r="G123" s="135">
        <v>270000</v>
      </c>
      <c r="H123" s="135">
        <v>650000</v>
      </c>
      <c r="I123" s="135">
        <v>0</v>
      </c>
      <c r="J123" s="136">
        <v>0</v>
      </c>
    </row>
    <row r="124" spans="1:10" x14ac:dyDescent="0.25">
      <c r="A124" s="133" t="s">
        <v>531</v>
      </c>
      <c r="B124" s="137" t="s">
        <v>272</v>
      </c>
      <c r="C124" s="137" t="s">
        <v>272</v>
      </c>
      <c r="D124" s="134" t="s">
        <v>609</v>
      </c>
      <c r="E124" s="135">
        <v>47628877</v>
      </c>
      <c r="F124" s="135">
        <v>88891608</v>
      </c>
      <c r="G124" s="135">
        <v>4489</v>
      </c>
      <c r="H124" s="135">
        <v>141069</v>
      </c>
      <c r="I124" s="135">
        <v>47624388</v>
      </c>
      <c r="J124" s="136">
        <v>88750539</v>
      </c>
    </row>
    <row r="125" spans="1:10" x14ac:dyDescent="0.25">
      <c r="A125" s="133" t="s">
        <v>531</v>
      </c>
      <c r="B125" s="137" t="s">
        <v>610</v>
      </c>
      <c r="C125" s="137" t="s">
        <v>272</v>
      </c>
      <c r="D125" s="134" t="s">
        <v>611</v>
      </c>
      <c r="E125" s="135">
        <v>0</v>
      </c>
      <c r="F125" s="135">
        <v>959400</v>
      </c>
      <c r="G125" s="135">
        <v>0</v>
      </c>
      <c r="H125" s="135">
        <v>136580</v>
      </c>
      <c r="I125" s="135">
        <v>0</v>
      </c>
      <c r="J125" s="136">
        <v>822820</v>
      </c>
    </row>
    <row r="126" spans="1:10" x14ac:dyDescent="0.25">
      <c r="A126" s="133" t="s">
        <v>531</v>
      </c>
      <c r="B126" s="137" t="s">
        <v>610</v>
      </c>
      <c r="C126" s="137" t="s">
        <v>587</v>
      </c>
      <c r="D126" s="134" t="s">
        <v>678</v>
      </c>
      <c r="E126" s="135">
        <v>0</v>
      </c>
      <c r="F126" s="135">
        <v>959400</v>
      </c>
      <c r="G126" s="135">
        <v>0</v>
      </c>
      <c r="H126" s="135">
        <v>136580</v>
      </c>
      <c r="I126" s="135">
        <v>0</v>
      </c>
      <c r="J126" s="136">
        <v>822820</v>
      </c>
    </row>
    <row r="127" spans="1:10" x14ac:dyDescent="0.25">
      <c r="A127" s="133" t="s">
        <v>531</v>
      </c>
      <c r="B127" s="137" t="s">
        <v>616</v>
      </c>
      <c r="C127" s="137" t="s">
        <v>272</v>
      </c>
      <c r="D127" s="134" t="s">
        <v>617</v>
      </c>
      <c r="E127" s="135">
        <v>47411007</v>
      </c>
      <c r="F127" s="135">
        <v>87665256</v>
      </c>
      <c r="G127" s="135">
        <v>4489</v>
      </c>
      <c r="H127" s="135">
        <v>4489</v>
      </c>
      <c r="I127" s="135">
        <v>47406518</v>
      </c>
      <c r="J127" s="136">
        <v>87660767</v>
      </c>
    </row>
    <row r="128" spans="1:10" x14ac:dyDescent="0.25">
      <c r="A128" s="133" t="s">
        <v>531</v>
      </c>
      <c r="B128" s="137" t="s">
        <v>616</v>
      </c>
      <c r="C128" s="137" t="s">
        <v>531</v>
      </c>
      <c r="D128" s="134" t="s">
        <v>649</v>
      </c>
      <c r="E128" s="135">
        <v>47411007</v>
      </c>
      <c r="F128" s="135">
        <v>87665256</v>
      </c>
      <c r="G128" s="135">
        <v>4489</v>
      </c>
      <c r="H128" s="135">
        <v>4489</v>
      </c>
      <c r="I128" s="135">
        <v>47406518</v>
      </c>
      <c r="J128" s="136">
        <v>87660767</v>
      </c>
    </row>
    <row r="129" spans="1:10" x14ac:dyDescent="0.25">
      <c r="A129" s="133" t="s">
        <v>531</v>
      </c>
      <c r="B129" s="137" t="s">
        <v>619</v>
      </c>
      <c r="C129" s="137" t="s">
        <v>272</v>
      </c>
      <c r="D129" s="134" t="s">
        <v>620</v>
      </c>
      <c r="E129" s="135">
        <v>217870</v>
      </c>
      <c r="F129" s="135">
        <v>266952</v>
      </c>
      <c r="G129" s="135">
        <v>0</v>
      </c>
      <c r="H129" s="135">
        <v>0</v>
      </c>
      <c r="I129" s="135">
        <v>217870</v>
      </c>
      <c r="J129" s="136">
        <v>266952</v>
      </c>
    </row>
    <row r="130" spans="1:10" x14ac:dyDescent="0.25">
      <c r="A130" s="133" t="s">
        <v>531</v>
      </c>
      <c r="B130" s="137" t="s">
        <v>619</v>
      </c>
      <c r="C130" s="137" t="s">
        <v>555</v>
      </c>
      <c r="D130" s="134" t="s">
        <v>692</v>
      </c>
      <c r="E130" s="135">
        <v>180000</v>
      </c>
      <c r="F130" s="135">
        <v>180000</v>
      </c>
      <c r="G130" s="135">
        <v>0</v>
      </c>
      <c r="H130" s="135">
        <v>0</v>
      </c>
      <c r="I130" s="135">
        <v>180000</v>
      </c>
      <c r="J130" s="136">
        <v>180000</v>
      </c>
    </row>
    <row r="131" spans="1:10" x14ac:dyDescent="0.25">
      <c r="A131" s="133" t="s">
        <v>531</v>
      </c>
      <c r="B131" s="137" t="s">
        <v>619</v>
      </c>
      <c r="C131" s="137" t="s">
        <v>526</v>
      </c>
      <c r="D131" s="134" t="s">
        <v>650</v>
      </c>
      <c r="E131" s="135">
        <v>37870</v>
      </c>
      <c r="F131" s="135">
        <v>86952</v>
      </c>
      <c r="G131" s="135">
        <v>0</v>
      </c>
      <c r="H131" s="135">
        <v>0</v>
      </c>
      <c r="I131" s="135">
        <v>37870</v>
      </c>
      <c r="J131" s="136">
        <v>86952</v>
      </c>
    </row>
    <row r="132" spans="1:10" x14ac:dyDescent="0.25">
      <c r="A132" s="133" t="s">
        <v>517</v>
      </c>
      <c r="B132" s="137" t="s">
        <v>272</v>
      </c>
      <c r="C132" s="137" t="s">
        <v>272</v>
      </c>
      <c r="D132" s="134" t="s">
        <v>624</v>
      </c>
      <c r="E132" s="135">
        <v>800540</v>
      </c>
      <c r="F132" s="135">
        <v>2506359</v>
      </c>
      <c r="G132" s="135">
        <v>800540</v>
      </c>
      <c r="H132" s="135">
        <v>2506359</v>
      </c>
      <c r="I132" s="135">
        <v>0</v>
      </c>
      <c r="J132" s="136">
        <v>0</v>
      </c>
    </row>
    <row r="133" spans="1:10" x14ac:dyDescent="0.25">
      <c r="A133" s="133" t="s">
        <v>517</v>
      </c>
      <c r="B133" s="137" t="s">
        <v>628</v>
      </c>
      <c r="C133" s="137" t="s">
        <v>272</v>
      </c>
      <c r="D133" s="134" t="s">
        <v>629</v>
      </c>
      <c r="E133" s="135">
        <v>800540</v>
      </c>
      <c r="F133" s="135">
        <v>2506359</v>
      </c>
      <c r="G133" s="135">
        <v>800540</v>
      </c>
      <c r="H133" s="135">
        <v>2506359</v>
      </c>
      <c r="I133" s="135">
        <v>0</v>
      </c>
      <c r="J133" s="136">
        <v>0</v>
      </c>
    </row>
    <row r="134" spans="1:10" x14ac:dyDescent="0.25">
      <c r="A134" s="133" t="s">
        <v>517</v>
      </c>
      <c r="B134" s="137" t="s">
        <v>628</v>
      </c>
      <c r="C134" s="137" t="s">
        <v>647</v>
      </c>
      <c r="D134" s="134" t="s">
        <v>648</v>
      </c>
      <c r="E134" s="135">
        <v>800540</v>
      </c>
      <c r="F134" s="135">
        <v>2506359</v>
      </c>
      <c r="G134" s="135">
        <v>800540</v>
      </c>
      <c r="H134" s="135">
        <v>2506359</v>
      </c>
      <c r="I134" s="135">
        <v>0</v>
      </c>
      <c r="J134" s="136">
        <v>0</v>
      </c>
    </row>
    <row r="135" spans="1:10" x14ac:dyDescent="0.25">
      <c r="A135" s="133" t="s">
        <v>587</v>
      </c>
      <c r="B135" s="137" t="s">
        <v>272</v>
      </c>
      <c r="C135" s="137" t="s">
        <v>272</v>
      </c>
      <c r="D135" s="134" t="s">
        <v>631</v>
      </c>
      <c r="E135" s="135">
        <v>4208103</v>
      </c>
      <c r="F135" s="135">
        <v>4839952</v>
      </c>
      <c r="G135" s="135">
        <v>4208103</v>
      </c>
      <c r="H135" s="135">
        <v>4839952</v>
      </c>
      <c r="I135" s="135">
        <v>0</v>
      </c>
      <c r="J135" s="136">
        <v>0</v>
      </c>
    </row>
    <row r="136" spans="1:10" x14ac:dyDescent="0.25">
      <c r="A136" s="133" t="s">
        <v>587</v>
      </c>
      <c r="B136" s="137" t="s">
        <v>635</v>
      </c>
      <c r="C136" s="137" t="s">
        <v>272</v>
      </c>
      <c r="D136" s="134" t="s">
        <v>636</v>
      </c>
      <c r="E136" s="135">
        <v>4208103</v>
      </c>
      <c r="F136" s="135">
        <v>4839952</v>
      </c>
      <c r="G136" s="135">
        <v>4208103</v>
      </c>
      <c r="H136" s="135">
        <v>4839952</v>
      </c>
      <c r="I136" s="135">
        <v>0</v>
      </c>
      <c r="J136" s="136">
        <v>0</v>
      </c>
    </row>
    <row r="137" spans="1:10" x14ac:dyDescent="0.25">
      <c r="A137" s="133" t="s">
        <v>587</v>
      </c>
      <c r="B137" s="137" t="s">
        <v>635</v>
      </c>
      <c r="C137" s="137" t="s">
        <v>647</v>
      </c>
      <c r="D137" s="134" t="s">
        <v>648</v>
      </c>
      <c r="E137" s="135">
        <v>4208103</v>
      </c>
      <c r="F137" s="135">
        <v>4839952</v>
      </c>
      <c r="G137" s="135">
        <v>4208103</v>
      </c>
      <c r="H137" s="135">
        <v>4839952</v>
      </c>
      <c r="I137" s="135">
        <v>0</v>
      </c>
      <c r="J137" s="136">
        <v>0</v>
      </c>
    </row>
    <row r="138" spans="1:10" x14ac:dyDescent="0.25">
      <c r="A138" s="133" t="s">
        <v>272</v>
      </c>
      <c r="B138" s="137" t="s">
        <v>272</v>
      </c>
      <c r="C138" s="137" t="s">
        <v>272</v>
      </c>
      <c r="D138" s="134" t="s">
        <v>651</v>
      </c>
      <c r="E138" s="135">
        <v>41260</v>
      </c>
      <c r="F138" s="135">
        <v>-2776912</v>
      </c>
      <c r="G138" s="135">
        <v>41260</v>
      </c>
      <c r="H138" s="135">
        <v>-2776912</v>
      </c>
      <c r="I138" s="135">
        <v>0</v>
      </c>
      <c r="J138" s="136">
        <v>0</v>
      </c>
    </row>
    <row r="139" spans="1:10" x14ac:dyDescent="0.25">
      <c r="D139" s="134" t="s">
        <v>652</v>
      </c>
      <c r="E139" s="135">
        <v>234618</v>
      </c>
      <c r="F139" s="135">
        <v>13500007</v>
      </c>
    </row>
    <row r="140" spans="1:10" x14ac:dyDescent="0.25">
      <c r="D140" s="134" t="s">
        <v>653</v>
      </c>
      <c r="E140" s="135">
        <v>8964</v>
      </c>
      <c r="F140" s="135">
        <f>8964+355166</f>
        <v>364130</v>
      </c>
    </row>
    <row r="141" spans="1:10" x14ac:dyDescent="0.25">
      <c r="A141" s="133" t="s">
        <v>272</v>
      </c>
      <c r="B141" s="137" t="s">
        <v>272</v>
      </c>
      <c r="C141" s="137" t="s">
        <v>272</v>
      </c>
      <c r="D141" s="134" t="s">
        <v>654</v>
      </c>
      <c r="E141" s="135">
        <f>89740053+E139+E140</f>
        <v>89983635</v>
      </c>
      <c r="F141" s="135">
        <f>396070183+F139+F140</f>
        <v>409934320</v>
      </c>
      <c r="G141" s="135" t="s">
        <v>272</v>
      </c>
      <c r="H141" s="135" t="s">
        <v>272</v>
      </c>
      <c r="I141" s="135" t="s">
        <v>272</v>
      </c>
      <c r="J141" s="136" t="s">
        <v>272</v>
      </c>
    </row>
    <row r="142" spans="1:10" x14ac:dyDescent="0.25">
      <c r="A142" s="133" t="s">
        <v>272</v>
      </c>
      <c r="B142" s="137" t="s">
        <v>272</v>
      </c>
      <c r="C142" s="137" t="s">
        <v>272</v>
      </c>
      <c r="D142" s="134" t="s">
        <v>272</v>
      </c>
      <c r="E142" s="135" t="s">
        <v>272</v>
      </c>
      <c r="F142" s="135" t="s">
        <v>272</v>
      </c>
      <c r="G142" s="135" t="s">
        <v>272</v>
      </c>
      <c r="H142" s="135" t="s">
        <v>272</v>
      </c>
      <c r="I142" s="135" t="s">
        <v>272</v>
      </c>
      <c r="J142" s="136" t="s">
        <v>272</v>
      </c>
    </row>
    <row r="143" spans="1:10" x14ac:dyDescent="0.25">
      <c r="A143" s="133" t="s">
        <v>272</v>
      </c>
      <c r="B143" s="137" t="s">
        <v>272</v>
      </c>
      <c r="C143" s="137" t="s">
        <v>272</v>
      </c>
      <c r="D143" s="134" t="s">
        <v>655</v>
      </c>
      <c r="E143" s="135">
        <v>193978583</v>
      </c>
      <c r="F143" s="135" t="s">
        <v>272</v>
      </c>
      <c r="G143" s="135" t="s">
        <v>272</v>
      </c>
      <c r="H143" s="135" t="s">
        <v>272</v>
      </c>
      <c r="I143" s="135" t="s">
        <v>272</v>
      </c>
      <c r="J143" s="136" t="s">
        <v>272</v>
      </c>
    </row>
    <row r="144" spans="1:10" x14ac:dyDescent="0.25">
      <c r="A144" s="133" t="s">
        <v>272</v>
      </c>
      <c r="B144" s="137" t="s">
        <v>272</v>
      </c>
      <c r="C144" s="137" t="s">
        <v>272</v>
      </c>
      <c r="D144" s="134" t="s">
        <v>656</v>
      </c>
      <c r="E144" s="135">
        <f>E143+52752633-E141</f>
        <v>156747581</v>
      </c>
      <c r="F144" s="135" t="s">
        <v>272</v>
      </c>
      <c r="G144" s="135" t="s">
        <v>272</v>
      </c>
      <c r="H144" s="135" t="s">
        <v>272</v>
      </c>
      <c r="I144" s="135" t="s">
        <v>272</v>
      </c>
      <c r="J144" s="136" t="s">
        <v>272</v>
      </c>
    </row>
    <row r="145" spans="1:10" x14ac:dyDescent="0.25">
      <c r="A145" s="133" t="s">
        <v>272</v>
      </c>
      <c r="B145" s="137" t="s">
        <v>272</v>
      </c>
      <c r="C145" s="137" t="s">
        <v>272</v>
      </c>
      <c r="D145" s="134" t="s">
        <v>657</v>
      </c>
      <c r="E145" s="135">
        <v>739962</v>
      </c>
      <c r="F145" s="135" t="s">
        <v>272</v>
      </c>
      <c r="G145" s="135" t="s">
        <v>272</v>
      </c>
      <c r="H145" s="135" t="s">
        <v>272</v>
      </c>
      <c r="I145" s="135" t="s">
        <v>272</v>
      </c>
      <c r="J145" s="136" t="s">
        <v>272</v>
      </c>
    </row>
    <row r="146" spans="1:10" x14ac:dyDescent="0.25">
      <c r="A146" s="133" t="s">
        <v>272</v>
      </c>
      <c r="B146" s="137" t="s">
        <v>272</v>
      </c>
      <c r="C146" s="137" t="s">
        <v>272</v>
      </c>
      <c r="D146" s="134" t="s">
        <v>658</v>
      </c>
      <c r="E146" s="135">
        <f>E144+E145</f>
        <v>157487543</v>
      </c>
      <c r="F146" s="135" t="s">
        <v>272</v>
      </c>
      <c r="G146" s="135" t="s">
        <v>272</v>
      </c>
      <c r="H146" s="135" t="s">
        <v>272</v>
      </c>
      <c r="I146" s="135" t="s">
        <v>272</v>
      </c>
      <c r="J146" s="136" t="s">
        <v>272</v>
      </c>
    </row>
    <row r="147" spans="1:10" x14ac:dyDescent="0.25">
      <c r="A147" s="202" t="s">
        <v>693</v>
      </c>
      <c r="B147" s="202" t="s">
        <v>272</v>
      </c>
      <c r="C147" s="202" t="s">
        <v>272</v>
      </c>
      <c r="D147" s="202" t="s">
        <v>272</v>
      </c>
      <c r="E147" s="202" t="s">
        <v>272</v>
      </c>
      <c r="F147" s="202" t="s">
        <v>272</v>
      </c>
      <c r="G147" s="202" t="s">
        <v>272</v>
      </c>
      <c r="H147" s="202" t="s">
        <v>272</v>
      </c>
      <c r="I147" s="202" t="s">
        <v>272</v>
      </c>
      <c r="J147" s="202" t="s">
        <v>272</v>
      </c>
    </row>
  </sheetData>
  <mergeCells count="9">
    <mergeCell ref="A147:J147"/>
    <mergeCell ref="A1:D1"/>
    <mergeCell ref="E1:F1"/>
    <mergeCell ref="G1:H1"/>
    <mergeCell ref="I1:J1"/>
    <mergeCell ref="A57:D57"/>
    <mergeCell ref="E57:F57"/>
    <mergeCell ref="G57:H57"/>
    <mergeCell ref="I57:J57"/>
  </mergeCells>
  <phoneticPr fontId="17" type="noConversion"/>
  <pageMargins left="0.39370078740157483" right="0.39370078740157483" top="1.2598425196850394" bottom="0.98425196850393704" header="0.51181102362204722" footer="0.51181102362204722"/>
  <pageSetup paperSize="9" orientation="landscape" useFirstPageNumber="1" r:id="rId1"/>
  <headerFooter alignWithMargins="0">
    <oddHeader xml:space="preserve">&amp;C&amp;"標楷體,標準"&amp;14 臺東市公所&amp;U
公庫收支月報表&amp;"新細明體,標準"&amp;12&amp;U
&amp;"標楷體,標準"中華民國108年07月(108年度)&amp;L&amp;R&amp;"標楷體,標準"&amp;10第&amp;P頁/共&amp;N頁&amp;"新細明體,標準"&amp;12
&amp;"標楷體,標準"編制機關:臺東市公所
表    號:&amp;10 </oddHeader>
    <oddFooter>&amp;C&amp;L&amp;R&amp;"標楷體,標準"&amp;9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0"/>
  <sheetViews>
    <sheetView zoomScaleNormal="100" workbookViewId="0">
      <selection sqref="A1:D1"/>
    </sheetView>
  </sheetViews>
  <sheetFormatPr defaultRowHeight="16.5" x14ac:dyDescent="0.25"/>
  <cols>
    <col min="1" max="1" width="4.75" style="133" customWidth="1"/>
    <col min="2" max="3" width="6.25" style="137" customWidth="1"/>
    <col min="4" max="4" width="31.875" style="134" customWidth="1"/>
    <col min="5" max="5" width="15.625" style="135" customWidth="1"/>
    <col min="6" max="6" width="14.375" style="135" customWidth="1"/>
    <col min="7" max="7" width="13.75" style="135" customWidth="1"/>
    <col min="8" max="8" width="13" style="135" customWidth="1"/>
    <col min="9" max="9" width="14.125" style="135" customWidth="1"/>
    <col min="10" max="10" width="15.875" style="136" customWidth="1"/>
    <col min="11" max="256" width="9" style="138"/>
    <col min="257" max="257" width="4.75" style="138" customWidth="1"/>
    <col min="258" max="259" width="6.25" style="138" customWidth="1"/>
    <col min="260" max="260" width="31.875" style="138" customWidth="1"/>
    <col min="261" max="261" width="15.625" style="138" customWidth="1"/>
    <col min="262" max="262" width="14.375" style="138" customWidth="1"/>
    <col min="263" max="263" width="13.75" style="138" customWidth="1"/>
    <col min="264" max="264" width="13" style="138" customWidth="1"/>
    <col min="265" max="265" width="14.125" style="138" customWidth="1"/>
    <col min="266" max="266" width="15.875" style="138" customWidth="1"/>
    <col min="267" max="512" width="9" style="138"/>
    <col min="513" max="513" width="4.75" style="138" customWidth="1"/>
    <col min="514" max="515" width="6.25" style="138" customWidth="1"/>
    <col min="516" max="516" width="31.875" style="138" customWidth="1"/>
    <col min="517" max="517" width="15.625" style="138" customWidth="1"/>
    <col min="518" max="518" width="14.375" style="138" customWidth="1"/>
    <col min="519" max="519" width="13.75" style="138" customWidth="1"/>
    <col min="520" max="520" width="13" style="138" customWidth="1"/>
    <col min="521" max="521" width="14.125" style="138" customWidth="1"/>
    <col min="522" max="522" width="15.875" style="138" customWidth="1"/>
    <col min="523" max="768" width="9" style="138"/>
    <col min="769" max="769" width="4.75" style="138" customWidth="1"/>
    <col min="770" max="771" width="6.25" style="138" customWidth="1"/>
    <col min="772" max="772" width="31.875" style="138" customWidth="1"/>
    <col min="773" max="773" width="15.625" style="138" customWidth="1"/>
    <col min="774" max="774" width="14.375" style="138" customWidth="1"/>
    <col min="775" max="775" width="13.75" style="138" customWidth="1"/>
    <col min="776" max="776" width="13" style="138" customWidth="1"/>
    <col min="777" max="777" width="14.125" style="138" customWidth="1"/>
    <col min="778" max="778" width="15.875" style="138" customWidth="1"/>
    <col min="779" max="1024" width="9" style="138"/>
    <col min="1025" max="1025" width="4.75" style="138" customWidth="1"/>
    <col min="1026" max="1027" width="6.25" style="138" customWidth="1"/>
    <col min="1028" max="1028" width="31.875" style="138" customWidth="1"/>
    <col min="1029" max="1029" width="15.625" style="138" customWidth="1"/>
    <col min="1030" max="1030" width="14.375" style="138" customWidth="1"/>
    <col min="1031" max="1031" width="13.75" style="138" customWidth="1"/>
    <col min="1032" max="1032" width="13" style="138" customWidth="1"/>
    <col min="1033" max="1033" width="14.125" style="138" customWidth="1"/>
    <col min="1034" max="1034" width="15.875" style="138" customWidth="1"/>
    <col min="1035" max="1280" width="9" style="138"/>
    <col min="1281" max="1281" width="4.75" style="138" customWidth="1"/>
    <col min="1282" max="1283" width="6.25" style="138" customWidth="1"/>
    <col min="1284" max="1284" width="31.875" style="138" customWidth="1"/>
    <col min="1285" max="1285" width="15.625" style="138" customWidth="1"/>
    <col min="1286" max="1286" width="14.375" style="138" customWidth="1"/>
    <col min="1287" max="1287" width="13.75" style="138" customWidth="1"/>
    <col min="1288" max="1288" width="13" style="138" customWidth="1"/>
    <col min="1289" max="1289" width="14.125" style="138" customWidth="1"/>
    <col min="1290" max="1290" width="15.875" style="138" customWidth="1"/>
    <col min="1291" max="1536" width="9" style="138"/>
    <col min="1537" max="1537" width="4.75" style="138" customWidth="1"/>
    <col min="1538" max="1539" width="6.25" style="138" customWidth="1"/>
    <col min="1540" max="1540" width="31.875" style="138" customWidth="1"/>
    <col min="1541" max="1541" width="15.625" style="138" customWidth="1"/>
    <col min="1542" max="1542" width="14.375" style="138" customWidth="1"/>
    <col min="1543" max="1543" width="13.75" style="138" customWidth="1"/>
    <col min="1544" max="1544" width="13" style="138" customWidth="1"/>
    <col min="1545" max="1545" width="14.125" style="138" customWidth="1"/>
    <col min="1546" max="1546" width="15.875" style="138" customWidth="1"/>
    <col min="1547" max="1792" width="9" style="138"/>
    <col min="1793" max="1793" width="4.75" style="138" customWidth="1"/>
    <col min="1794" max="1795" width="6.25" style="138" customWidth="1"/>
    <col min="1796" max="1796" width="31.875" style="138" customWidth="1"/>
    <col min="1797" max="1797" width="15.625" style="138" customWidth="1"/>
    <col min="1798" max="1798" width="14.375" style="138" customWidth="1"/>
    <col min="1799" max="1799" width="13.75" style="138" customWidth="1"/>
    <col min="1800" max="1800" width="13" style="138" customWidth="1"/>
    <col min="1801" max="1801" width="14.125" style="138" customWidth="1"/>
    <col min="1802" max="1802" width="15.875" style="138" customWidth="1"/>
    <col min="1803" max="2048" width="9" style="138"/>
    <col min="2049" max="2049" width="4.75" style="138" customWidth="1"/>
    <col min="2050" max="2051" width="6.25" style="138" customWidth="1"/>
    <col min="2052" max="2052" width="31.875" style="138" customWidth="1"/>
    <col min="2053" max="2053" width="15.625" style="138" customWidth="1"/>
    <col min="2054" max="2054" width="14.375" style="138" customWidth="1"/>
    <col min="2055" max="2055" width="13.75" style="138" customWidth="1"/>
    <col min="2056" max="2056" width="13" style="138" customWidth="1"/>
    <col min="2057" max="2057" width="14.125" style="138" customWidth="1"/>
    <col min="2058" max="2058" width="15.875" style="138" customWidth="1"/>
    <col min="2059" max="2304" width="9" style="138"/>
    <col min="2305" max="2305" width="4.75" style="138" customWidth="1"/>
    <col min="2306" max="2307" width="6.25" style="138" customWidth="1"/>
    <col min="2308" max="2308" width="31.875" style="138" customWidth="1"/>
    <col min="2309" max="2309" width="15.625" style="138" customWidth="1"/>
    <col min="2310" max="2310" width="14.375" style="138" customWidth="1"/>
    <col min="2311" max="2311" width="13.75" style="138" customWidth="1"/>
    <col min="2312" max="2312" width="13" style="138" customWidth="1"/>
    <col min="2313" max="2313" width="14.125" style="138" customWidth="1"/>
    <col min="2314" max="2314" width="15.875" style="138" customWidth="1"/>
    <col min="2315" max="2560" width="9" style="138"/>
    <col min="2561" max="2561" width="4.75" style="138" customWidth="1"/>
    <col min="2562" max="2563" width="6.25" style="138" customWidth="1"/>
    <col min="2564" max="2564" width="31.875" style="138" customWidth="1"/>
    <col min="2565" max="2565" width="15.625" style="138" customWidth="1"/>
    <col min="2566" max="2566" width="14.375" style="138" customWidth="1"/>
    <col min="2567" max="2567" width="13.75" style="138" customWidth="1"/>
    <col min="2568" max="2568" width="13" style="138" customWidth="1"/>
    <col min="2569" max="2569" width="14.125" style="138" customWidth="1"/>
    <col min="2570" max="2570" width="15.875" style="138" customWidth="1"/>
    <col min="2571" max="2816" width="9" style="138"/>
    <col min="2817" max="2817" width="4.75" style="138" customWidth="1"/>
    <col min="2818" max="2819" width="6.25" style="138" customWidth="1"/>
    <col min="2820" max="2820" width="31.875" style="138" customWidth="1"/>
    <col min="2821" max="2821" width="15.625" style="138" customWidth="1"/>
    <col min="2822" max="2822" width="14.375" style="138" customWidth="1"/>
    <col min="2823" max="2823" width="13.75" style="138" customWidth="1"/>
    <col min="2824" max="2824" width="13" style="138" customWidth="1"/>
    <col min="2825" max="2825" width="14.125" style="138" customWidth="1"/>
    <col min="2826" max="2826" width="15.875" style="138" customWidth="1"/>
    <col min="2827" max="3072" width="9" style="138"/>
    <col min="3073" max="3073" width="4.75" style="138" customWidth="1"/>
    <col min="3074" max="3075" width="6.25" style="138" customWidth="1"/>
    <col min="3076" max="3076" width="31.875" style="138" customWidth="1"/>
    <col min="3077" max="3077" width="15.625" style="138" customWidth="1"/>
    <col min="3078" max="3078" width="14.375" style="138" customWidth="1"/>
    <col min="3079" max="3079" width="13.75" style="138" customWidth="1"/>
    <col min="3080" max="3080" width="13" style="138" customWidth="1"/>
    <col min="3081" max="3081" width="14.125" style="138" customWidth="1"/>
    <col min="3082" max="3082" width="15.875" style="138" customWidth="1"/>
    <col min="3083" max="3328" width="9" style="138"/>
    <col min="3329" max="3329" width="4.75" style="138" customWidth="1"/>
    <col min="3330" max="3331" width="6.25" style="138" customWidth="1"/>
    <col min="3332" max="3332" width="31.875" style="138" customWidth="1"/>
    <col min="3333" max="3333" width="15.625" style="138" customWidth="1"/>
    <col min="3334" max="3334" width="14.375" style="138" customWidth="1"/>
    <col min="3335" max="3335" width="13.75" style="138" customWidth="1"/>
    <col min="3336" max="3336" width="13" style="138" customWidth="1"/>
    <col min="3337" max="3337" width="14.125" style="138" customWidth="1"/>
    <col min="3338" max="3338" width="15.875" style="138" customWidth="1"/>
    <col min="3339" max="3584" width="9" style="138"/>
    <col min="3585" max="3585" width="4.75" style="138" customWidth="1"/>
    <col min="3586" max="3587" width="6.25" style="138" customWidth="1"/>
    <col min="3588" max="3588" width="31.875" style="138" customWidth="1"/>
    <col min="3589" max="3589" width="15.625" style="138" customWidth="1"/>
    <col min="3590" max="3590" width="14.375" style="138" customWidth="1"/>
    <col min="3591" max="3591" width="13.75" style="138" customWidth="1"/>
    <col min="3592" max="3592" width="13" style="138" customWidth="1"/>
    <col min="3593" max="3593" width="14.125" style="138" customWidth="1"/>
    <col min="3594" max="3594" width="15.875" style="138" customWidth="1"/>
    <col min="3595" max="3840" width="9" style="138"/>
    <col min="3841" max="3841" width="4.75" style="138" customWidth="1"/>
    <col min="3842" max="3843" width="6.25" style="138" customWidth="1"/>
    <col min="3844" max="3844" width="31.875" style="138" customWidth="1"/>
    <col min="3845" max="3845" width="15.625" style="138" customWidth="1"/>
    <col min="3846" max="3846" width="14.375" style="138" customWidth="1"/>
    <col min="3847" max="3847" width="13.75" style="138" customWidth="1"/>
    <col min="3848" max="3848" width="13" style="138" customWidth="1"/>
    <col min="3849" max="3849" width="14.125" style="138" customWidth="1"/>
    <col min="3850" max="3850" width="15.875" style="138" customWidth="1"/>
    <col min="3851" max="4096" width="9" style="138"/>
    <col min="4097" max="4097" width="4.75" style="138" customWidth="1"/>
    <col min="4098" max="4099" width="6.25" style="138" customWidth="1"/>
    <col min="4100" max="4100" width="31.875" style="138" customWidth="1"/>
    <col min="4101" max="4101" width="15.625" style="138" customWidth="1"/>
    <col min="4102" max="4102" width="14.375" style="138" customWidth="1"/>
    <col min="4103" max="4103" width="13.75" style="138" customWidth="1"/>
    <col min="4104" max="4104" width="13" style="138" customWidth="1"/>
    <col min="4105" max="4105" width="14.125" style="138" customWidth="1"/>
    <col min="4106" max="4106" width="15.875" style="138" customWidth="1"/>
    <col min="4107" max="4352" width="9" style="138"/>
    <col min="4353" max="4353" width="4.75" style="138" customWidth="1"/>
    <col min="4354" max="4355" width="6.25" style="138" customWidth="1"/>
    <col min="4356" max="4356" width="31.875" style="138" customWidth="1"/>
    <col min="4357" max="4357" width="15.625" style="138" customWidth="1"/>
    <col min="4358" max="4358" width="14.375" style="138" customWidth="1"/>
    <col min="4359" max="4359" width="13.75" style="138" customWidth="1"/>
    <col min="4360" max="4360" width="13" style="138" customWidth="1"/>
    <col min="4361" max="4361" width="14.125" style="138" customWidth="1"/>
    <col min="4362" max="4362" width="15.875" style="138" customWidth="1"/>
    <col min="4363" max="4608" width="9" style="138"/>
    <col min="4609" max="4609" width="4.75" style="138" customWidth="1"/>
    <col min="4610" max="4611" width="6.25" style="138" customWidth="1"/>
    <col min="4612" max="4612" width="31.875" style="138" customWidth="1"/>
    <col min="4613" max="4613" width="15.625" style="138" customWidth="1"/>
    <col min="4614" max="4614" width="14.375" style="138" customWidth="1"/>
    <col min="4615" max="4615" width="13.75" style="138" customWidth="1"/>
    <col min="4616" max="4616" width="13" style="138" customWidth="1"/>
    <col min="4617" max="4617" width="14.125" style="138" customWidth="1"/>
    <col min="4618" max="4618" width="15.875" style="138" customWidth="1"/>
    <col min="4619" max="4864" width="9" style="138"/>
    <col min="4865" max="4865" width="4.75" style="138" customWidth="1"/>
    <col min="4866" max="4867" width="6.25" style="138" customWidth="1"/>
    <col min="4868" max="4868" width="31.875" style="138" customWidth="1"/>
    <col min="4869" max="4869" width="15.625" style="138" customWidth="1"/>
    <col min="4870" max="4870" width="14.375" style="138" customWidth="1"/>
    <col min="4871" max="4871" width="13.75" style="138" customWidth="1"/>
    <col min="4872" max="4872" width="13" style="138" customWidth="1"/>
    <col min="4873" max="4873" width="14.125" style="138" customWidth="1"/>
    <col min="4874" max="4874" width="15.875" style="138" customWidth="1"/>
    <col min="4875" max="5120" width="9" style="138"/>
    <col min="5121" max="5121" width="4.75" style="138" customWidth="1"/>
    <col min="5122" max="5123" width="6.25" style="138" customWidth="1"/>
    <col min="5124" max="5124" width="31.875" style="138" customWidth="1"/>
    <col min="5125" max="5125" width="15.625" style="138" customWidth="1"/>
    <col min="5126" max="5126" width="14.375" style="138" customWidth="1"/>
    <col min="5127" max="5127" width="13.75" style="138" customWidth="1"/>
    <col min="5128" max="5128" width="13" style="138" customWidth="1"/>
    <col min="5129" max="5129" width="14.125" style="138" customWidth="1"/>
    <col min="5130" max="5130" width="15.875" style="138" customWidth="1"/>
    <col min="5131" max="5376" width="9" style="138"/>
    <col min="5377" max="5377" width="4.75" style="138" customWidth="1"/>
    <col min="5378" max="5379" width="6.25" style="138" customWidth="1"/>
    <col min="5380" max="5380" width="31.875" style="138" customWidth="1"/>
    <col min="5381" max="5381" width="15.625" style="138" customWidth="1"/>
    <col min="5382" max="5382" width="14.375" style="138" customWidth="1"/>
    <col min="5383" max="5383" width="13.75" style="138" customWidth="1"/>
    <col min="5384" max="5384" width="13" style="138" customWidth="1"/>
    <col min="5385" max="5385" width="14.125" style="138" customWidth="1"/>
    <col min="5386" max="5386" width="15.875" style="138" customWidth="1"/>
    <col min="5387" max="5632" width="9" style="138"/>
    <col min="5633" max="5633" width="4.75" style="138" customWidth="1"/>
    <col min="5634" max="5635" width="6.25" style="138" customWidth="1"/>
    <col min="5636" max="5636" width="31.875" style="138" customWidth="1"/>
    <col min="5637" max="5637" width="15.625" style="138" customWidth="1"/>
    <col min="5638" max="5638" width="14.375" style="138" customWidth="1"/>
    <col min="5639" max="5639" width="13.75" style="138" customWidth="1"/>
    <col min="5640" max="5640" width="13" style="138" customWidth="1"/>
    <col min="5641" max="5641" width="14.125" style="138" customWidth="1"/>
    <col min="5642" max="5642" width="15.875" style="138" customWidth="1"/>
    <col min="5643" max="5888" width="9" style="138"/>
    <col min="5889" max="5889" width="4.75" style="138" customWidth="1"/>
    <col min="5890" max="5891" width="6.25" style="138" customWidth="1"/>
    <col min="5892" max="5892" width="31.875" style="138" customWidth="1"/>
    <col min="5893" max="5893" width="15.625" style="138" customWidth="1"/>
    <col min="5894" max="5894" width="14.375" style="138" customWidth="1"/>
    <col min="5895" max="5895" width="13.75" style="138" customWidth="1"/>
    <col min="5896" max="5896" width="13" style="138" customWidth="1"/>
    <col min="5897" max="5897" width="14.125" style="138" customWidth="1"/>
    <col min="5898" max="5898" width="15.875" style="138" customWidth="1"/>
    <col min="5899" max="6144" width="9" style="138"/>
    <col min="6145" max="6145" width="4.75" style="138" customWidth="1"/>
    <col min="6146" max="6147" width="6.25" style="138" customWidth="1"/>
    <col min="6148" max="6148" width="31.875" style="138" customWidth="1"/>
    <col min="6149" max="6149" width="15.625" style="138" customWidth="1"/>
    <col min="6150" max="6150" width="14.375" style="138" customWidth="1"/>
    <col min="6151" max="6151" width="13.75" style="138" customWidth="1"/>
    <col min="6152" max="6152" width="13" style="138" customWidth="1"/>
    <col min="6153" max="6153" width="14.125" style="138" customWidth="1"/>
    <col min="6154" max="6154" width="15.875" style="138" customWidth="1"/>
    <col min="6155" max="6400" width="9" style="138"/>
    <col min="6401" max="6401" width="4.75" style="138" customWidth="1"/>
    <col min="6402" max="6403" width="6.25" style="138" customWidth="1"/>
    <col min="6404" max="6404" width="31.875" style="138" customWidth="1"/>
    <col min="6405" max="6405" width="15.625" style="138" customWidth="1"/>
    <col min="6406" max="6406" width="14.375" style="138" customWidth="1"/>
    <col min="6407" max="6407" width="13.75" style="138" customWidth="1"/>
    <col min="6408" max="6408" width="13" style="138" customWidth="1"/>
    <col min="6409" max="6409" width="14.125" style="138" customWidth="1"/>
    <col min="6410" max="6410" width="15.875" style="138" customWidth="1"/>
    <col min="6411" max="6656" width="9" style="138"/>
    <col min="6657" max="6657" width="4.75" style="138" customWidth="1"/>
    <col min="6658" max="6659" width="6.25" style="138" customWidth="1"/>
    <col min="6660" max="6660" width="31.875" style="138" customWidth="1"/>
    <col min="6661" max="6661" width="15.625" style="138" customWidth="1"/>
    <col min="6662" max="6662" width="14.375" style="138" customWidth="1"/>
    <col min="6663" max="6663" width="13.75" style="138" customWidth="1"/>
    <col min="6664" max="6664" width="13" style="138" customWidth="1"/>
    <col min="6665" max="6665" width="14.125" style="138" customWidth="1"/>
    <col min="6666" max="6666" width="15.875" style="138" customWidth="1"/>
    <col min="6667" max="6912" width="9" style="138"/>
    <col min="6913" max="6913" width="4.75" style="138" customWidth="1"/>
    <col min="6914" max="6915" width="6.25" style="138" customWidth="1"/>
    <col min="6916" max="6916" width="31.875" style="138" customWidth="1"/>
    <col min="6917" max="6917" width="15.625" style="138" customWidth="1"/>
    <col min="6918" max="6918" width="14.375" style="138" customWidth="1"/>
    <col min="6919" max="6919" width="13.75" style="138" customWidth="1"/>
    <col min="6920" max="6920" width="13" style="138" customWidth="1"/>
    <col min="6921" max="6921" width="14.125" style="138" customWidth="1"/>
    <col min="6922" max="6922" width="15.875" style="138" customWidth="1"/>
    <col min="6923" max="7168" width="9" style="138"/>
    <col min="7169" max="7169" width="4.75" style="138" customWidth="1"/>
    <col min="7170" max="7171" width="6.25" style="138" customWidth="1"/>
    <col min="7172" max="7172" width="31.875" style="138" customWidth="1"/>
    <col min="7173" max="7173" width="15.625" style="138" customWidth="1"/>
    <col min="7174" max="7174" width="14.375" style="138" customWidth="1"/>
    <col min="7175" max="7175" width="13.75" style="138" customWidth="1"/>
    <col min="7176" max="7176" width="13" style="138" customWidth="1"/>
    <col min="7177" max="7177" width="14.125" style="138" customWidth="1"/>
    <col min="7178" max="7178" width="15.875" style="138" customWidth="1"/>
    <col min="7179" max="7424" width="9" style="138"/>
    <col min="7425" max="7425" width="4.75" style="138" customWidth="1"/>
    <col min="7426" max="7427" width="6.25" style="138" customWidth="1"/>
    <col min="7428" max="7428" width="31.875" style="138" customWidth="1"/>
    <col min="7429" max="7429" width="15.625" style="138" customWidth="1"/>
    <col min="7430" max="7430" width="14.375" style="138" customWidth="1"/>
    <col min="7431" max="7431" width="13.75" style="138" customWidth="1"/>
    <col min="7432" max="7432" width="13" style="138" customWidth="1"/>
    <col min="7433" max="7433" width="14.125" style="138" customWidth="1"/>
    <col min="7434" max="7434" width="15.875" style="138" customWidth="1"/>
    <col min="7435" max="7680" width="9" style="138"/>
    <col min="7681" max="7681" width="4.75" style="138" customWidth="1"/>
    <col min="7682" max="7683" width="6.25" style="138" customWidth="1"/>
    <col min="7684" max="7684" width="31.875" style="138" customWidth="1"/>
    <col min="7685" max="7685" width="15.625" style="138" customWidth="1"/>
    <col min="7686" max="7686" width="14.375" style="138" customWidth="1"/>
    <col min="7687" max="7687" width="13.75" style="138" customWidth="1"/>
    <col min="7688" max="7688" width="13" style="138" customWidth="1"/>
    <col min="7689" max="7689" width="14.125" style="138" customWidth="1"/>
    <col min="7690" max="7690" width="15.875" style="138" customWidth="1"/>
    <col min="7691" max="7936" width="9" style="138"/>
    <col min="7937" max="7937" width="4.75" style="138" customWidth="1"/>
    <col min="7938" max="7939" width="6.25" style="138" customWidth="1"/>
    <col min="7940" max="7940" width="31.875" style="138" customWidth="1"/>
    <col min="7941" max="7941" width="15.625" style="138" customWidth="1"/>
    <col min="7942" max="7942" width="14.375" style="138" customWidth="1"/>
    <col min="7943" max="7943" width="13.75" style="138" customWidth="1"/>
    <col min="7944" max="7944" width="13" style="138" customWidth="1"/>
    <col min="7945" max="7945" width="14.125" style="138" customWidth="1"/>
    <col min="7946" max="7946" width="15.875" style="138" customWidth="1"/>
    <col min="7947" max="8192" width="9" style="138"/>
    <col min="8193" max="8193" width="4.75" style="138" customWidth="1"/>
    <col min="8194" max="8195" width="6.25" style="138" customWidth="1"/>
    <col min="8196" max="8196" width="31.875" style="138" customWidth="1"/>
    <col min="8197" max="8197" width="15.625" style="138" customWidth="1"/>
    <col min="8198" max="8198" width="14.375" style="138" customWidth="1"/>
    <col min="8199" max="8199" width="13.75" style="138" customWidth="1"/>
    <col min="8200" max="8200" width="13" style="138" customWidth="1"/>
    <col min="8201" max="8201" width="14.125" style="138" customWidth="1"/>
    <col min="8202" max="8202" width="15.875" style="138" customWidth="1"/>
    <col min="8203" max="8448" width="9" style="138"/>
    <col min="8449" max="8449" width="4.75" style="138" customWidth="1"/>
    <col min="8450" max="8451" width="6.25" style="138" customWidth="1"/>
    <col min="8452" max="8452" width="31.875" style="138" customWidth="1"/>
    <col min="8453" max="8453" width="15.625" style="138" customWidth="1"/>
    <col min="8454" max="8454" width="14.375" style="138" customWidth="1"/>
    <col min="8455" max="8455" width="13.75" style="138" customWidth="1"/>
    <col min="8456" max="8456" width="13" style="138" customWidth="1"/>
    <col min="8457" max="8457" width="14.125" style="138" customWidth="1"/>
    <col min="8458" max="8458" width="15.875" style="138" customWidth="1"/>
    <col min="8459" max="8704" width="9" style="138"/>
    <col min="8705" max="8705" width="4.75" style="138" customWidth="1"/>
    <col min="8706" max="8707" width="6.25" style="138" customWidth="1"/>
    <col min="8708" max="8708" width="31.875" style="138" customWidth="1"/>
    <col min="8709" max="8709" width="15.625" style="138" customWidth="1"/>
    <col min="8710" max="8710" width="14.375" style="138" customWidth="1"/>
    <col min="8711" max="8711" width="13.75" style="138" customWidth="1"/>
    <col min="8712" max="8712" width="13" style="138" customWidth="1"/>
    <col min="8713" max="8713" width="14.125" style="138" customWidth="1"/>
    <col min="8714" max="8714" width="15.875" style="138" customWidth="1"/>
    <col min="8715" max="8960" width="9" style="138"/>
    <col min="8961" max="8961" width="4.75" style="138" customWidth="1"/>
    <col min="8962" max="8963" width="6.25" style="138" customWidth="1"/>
    <col min="8964" max="8964" width="31.875" style="138" customWidth="1"/>
    <col min="8965" max="8965" width="15.625" style="138" customWidth="1"/>
    <col min="8966" max="8966" width="14.375" style="138" customWidth="1"/>
    <col min="8967" max="8967" width="13.75" style="138" customWidth="1"/>
    <col min="8968" max="8968" width="13" style="138" customWidth="1"/>
    <col min="8969" max="8969" width="14.125" style="138" customWidth="1"/>
    <col min="8970" max="8970" width="15.875" style="138" customWidth="1"/>
    <col min="8971" max="9216" width="9" style="138"/>
    <col min="9217" max="9217" width="4.75" style="138" customWidth="1"/>
    <col min="9218" max="9219" width="6.25" style="138" customWidth="1"/>
    <col min="9220" max="9220" width="31.875" style="138" customWidth="1"/>
    <col min="9221" max="9221" width="15.625" style="138" customWidth="1"/>
    <col min="9222" max="9222" width="14.375" style="138" customWidth="1"/>
    <col min="9223" max="9223" width="13.75" style="138" customWidth="1"/>
    <col min="9224" max="9224" width="13" style="138" customWidth="1"/>
    <col min="9225" max="9225" width="14.125" style="138" customWidth="1"/>
    <col min="9226" max="9226" width="15.875" style="138" customWidth="1"/>
    <col min="9227" max="9472" width="9" style="138"/>
    <col min="9473" max="9473" width="4.75" style="138" customWidth="1"/>
    <col min="9474" max="9475" width="6.25" style="138" customWidth="1"/>
    <col min="9476" max="9476" width="31.875" style="138" customWidth="1"/>
    <col min="9477" max="9477" width="15.625" style="138" customWidth="1"/>
    <col min="9478" max="9478" width="14.375" style="138" customWidth="1"/>
    <col min="9479" max="9479" width="13.75" style="138" customWidth="1"/>
    <col min="9480" max="9480" width="13" style="138" customWidth="1"/>
    <col min="9481" max="9481" width="14.125" style="138" customWidth="1"/>
    <col min="9482" max="9482" width="15.875" style="138" customWidth="1"/>
    <col min="9483" max="9728" width="9" style="138"/>
    <col min="9729" max="9729" width="4.75" style="138" customWidth="1"/>
    <col min="9730" max="9731" width="6.25" style="138" customWidth="1"/>
    <col min="9732" max="9732" width="31.875" style="138" customWidth="1"/>
    <col min="9733" max="9733" width="15.625" style="138" customWidth="1"/>
    <col min="9734" max="9734" width="14.375" style="138" customWidth="1"/>
    <col min="9735" max="9735" width="13.75" style="138" customWidth="1"/>
    <col min="9736" max="9736" width="13" style="138" customWidth="1"/>
    <col min="9737" max="9737" width="14.125" style="138" customWidth="1"/>
    <col min="9738" max="9738" width="15.875" style="138" customWidth="1"/>
    <col min="9739" max="9984" width="9" style="138"/>
    <col min="9985" max="9985" width="4.75" style="138" customWidth="1"/>
    <col min="9986" max="9987" width="6.25" style="138" customWidth="1"/>
    <col min="9988" max="9988" width="31.875" style="138" customWidth="1"/>
    <col min="9989" max="9989" width="15.625" style="138" customWidth="1"/>
    <col min="9990" max="9990" width="14.375" style="138" customWidth="1"/>
    <col min="9991" max="9991" width="13.75" style="138" customWidth="1"/>
    <col min="9992" max="9992" width="13" style="138" customWidth="1"/>
    <col min="9993" max="9993" width="14.125" style="138" customWidth="1"/>
    <col min="9994" max="9994" width="15.875" style="138" customWidth="1"/>
    <col min="9995" max="10240" width="9" style="138"/>
    <col min="10241" max="10241" width="4.75" style="138" customWidth="1"/>
    <col min="10242" max="10243" width="6.25" style="138" customWidth="1"/>
    <col min="10244" max="10244" width="31.875" style="138" customWidth="1"/>
    <col min="10245" max="10245" width="15.625" style="138" customWidth="1"/>
    <col min="10246" max="10246" width="14.375" style="138" customWidth="1"/>
    <col min="10247" max="10247" width="13.75" style="138" customWidth="1"/>
    <col min="10248" max="10248" width="13" style="138" customWidth="1"/>
    <col min="10249" max="10249" width="14.125" style="138" customWidth="1"/>
    <col min="10250" max="10250" width="15.875" style="138" customWidth="1"/>
    <col min="10251" max="10496" width="9" style="138"/>
    <col min="10497" max="10497" width="4.75" style="138" customWidth="1"/>
    <col min="10498" max="10499" width="6.25" style="138" customWidth="1"/>
    <col min="10500" max="10500" width="31.875" style="138" customWidth="1"/>
    <col min="10501" max="10501" width="15.625" style="138" customWidth="1"/>
    <col min="10502" max="10502" width="14.375" style="138" customWidth="1"/>
    <col min="10503" max="10503" width="13.75" style="138" customWidth="1"/>
    <col min="10504" max="10504" width="13" style="138" customWidth="1"/>
    <col min="10505" max="10505" width="14.125" style="138" customWidth="1"/>
    <col min="10506" max="10506" width="15.875" style="138" customWidth="1"/>
    <col min="10507" max="10752" width="9" style="138"/>
    <col min="10753" max="10753" width="4.75" style="138" customWidth="1"/>
    <col min="10754" max="10755" width="6.25" style="138" customWidth="1"/>
    <col min="10756" max="10756" width="31.875" style="138" customWidth="1"/>
    <col min="10757" max="10757" width="15.625" style="138" customWidth="1"/>
    <col min="10758" max="10758" width="14.375" style="138" customWidth="1"/>
    <col min="10759" max="10759" width="13.75" style="138" customWidth="1"/>
    <col min="10760" max="10760" width="13" style="138" customWidth="1"/>
    <col min="10761" max="10761" width="14.125" style="138" customWidth="1"/>
    <col min="10762" max="10762" width="15.875" style="138" customWidth="1"/>
    <col min="10763" max="11008" width="9" style="138"/>
    <col min="11009" max="11009" width="4.75" style="138" customWidth="1"/>
    <col min="11010" max="11011" width="6.25" style="138" customWidth="1"/>
    <col min="11012" max="11012" width="31.875" style="138" customWidth="1"/>
    <col min="11013" max="11013" width="15.625" style="138" customWidth="1"/>
    <col min="11014" max="11014" width="14.375" style="138" customWidth="1"/>
    <col min="11015" max="11015" width="13.75" style="138" customWidth="1"/>
    <col min="11016" max="11016" width="13" style="138" customWidth="1"/>
    <col min="11017" max="11017" width="14.125" style="138" customWidth="1"/>
    <col min="11018" max="11018" width="15.875" style="138" customWidth="1"/>
    <col min="11019" max="11264" width="9" style="138"/>
    <col min="11265" max="11265" width="4.75" style="138" customWidth="1"/>
    <col min="11266" max="11267" width="6.25" style="138" customWidth="1"/>
    <col min="11268" max="11268" width="31.875" style="138" customWidth="1"/>
    <col min="11269" max="11269" width="15.625" style="138" customWidth="1"/>
    <col min="11270" max="11270" width="14.375" style="138" customWidth="1"/>
    <col min="11271" max="11271" width="13.75" style="138" customWidth="1"/>
    <col min="11272" max="11272" width="13" style="138" customWidth="1"/>
    <col min="11273" max="11273" width="14.125" style="138" customWidth="1"/>
    <col min="11274" max="11274" width="15.875" style="138" customWidth="1"/>
    <col min="11275" max="11520" width="9" style="138"/>
    <col min="11521" max="11521" width="4.75" style="138" customWidth="1"/>
    <col min="11522" max="11523" width="6.25" style="138" customWidth="1"/>
    <col min="11524" max="11524" width="31.875" style="138" customWidth="1"/>
    <col min="11525" max="11525" width="15.625" style="138" customWidth="1"/>
    <col min="11526" max="11526" width="14.375" style="138" customWidth="1"/>
    <col min="11527" max="11527" width="13.75" style="138" customWidth="1"/>
    <col min="11528" max="11528" width="13" style="138" customWidth="1"/>
    <col min="11529" max="11529" width="14.125" style="138" customWidth="1"/>
    <col min="11530" max="11530" width="15.875" style="138" customWidth="1"/>
    <col min="11531" max="11776" width="9" style="138"/>
    <col min="11777" max="11777" width="4.75" style="138" customWidth="1"/>
    <col min="11778" max="11779" width="6.25" style="138" customWidth="1"/>
    <col min="11780" max="11780" width="31.875" style="138" customWidth="1"/>
    <col min="11781" max="11781" width="15.625" style="138" customWidth="1"/>
    <col min="11782" max="11782" width="14.375" style="138" customWidth="1"/>
    <col min="11783" max="11783" width="13.75" style="138" customWidth="1"/>
    <col min="11784" max="11784" width="13" style="138" customWidth="1"/>
    <col min="11785" max="11785" width="14.125" style="138" customWidth="1"/>
    <col min="11786" max="11786" width="15.875" style="138" customWidth="1"/>
    <col min="11787" max="12032" width="9" style="138"/>
    <col min="12033" max="12033" width="4.75" style="138" customWidth="1"/>
    <col min="12034" max="12035" width="6.25" style="138" customWidth="1"/>
    <col min="12036" max="12036" width="31.875" style="138" customWidth="1"/>
    <col min="12037" max="12037" width="15.625" style="138" customWidth="1"/>
    <col min="12038" max="12038" width="14.375" style="138" customWidth="1"/>
    <col min="12039" max="12039" width="13.75" style="138" customWidth="1"/>
    <col min="12040" max="12040" width="13" style="138" customWidth="1"/>
    <col min="12041" max="12041" width="14.125" style="138" customWidth="1"/>
    <col min="12042" max="12042" width="15.875" style="138" customWidth="1"/>
    <col min="12043" max="12288" width="9" style="138"/>
    <col min="12289" max="12289" width="4.75" style="138" customWidth="1"/>
    <col min="12290" max="12291" width="6.25" style="138" customWidth="1"/>
    <col min="12292" max="12292" width="31.875" style="138" customWidth="1"/>
    <col min="12293" max="12293" width="15.625" style="138" customWidth="1"/>
    <col min="12294" max="12294" width="14.375" style="138" customWidth="1"/>
    <col min="12295" max="12295" width="13.75" style="138" customWidth="1"/>
    <col min="12296" max="12296" width="13" style="138" customWidth="1"/>
    <col min="12297" max="12297" width="14.125" style="138" customWidth="1"/>
    <col min="12298" max="12298" width="15.875" style="138" customWidth="1"/>
    <col min="12299" max="12544" width="9" style="138"/>
    <col min="12545" max="12545" width="4.75" style="138" customWidth="1"/>
    <col min="12546" max="12547" width="6.25" style="138" customWidth="1"/>
    <col min="12548" max="12548" width="31.875" style="138" customWidth="1"/>
    <col min="12549" max="12549" width="15.625" style="138" customWidth="1"/>
    <col min="12550" max="12550" width="14.375" style="138" customWidth="1"/>
    <col min="12551" max="12551" width="13.75" style="138" customWidth="1"/>
    <col min="12552" max="12552" width="13" style="138" customWidth="1"/>
    <col min="12553" max="12553" width="14.125" style="138" customWidth="1"/>
    <col min="12554" max="12554" width="15.875" style="138" customWidth="1"/>
    <col min="12555" max="12800" width="9" style="138"/>
    <col min="12801" max="12801" width="4.75" style="138" customWidth="1"/>
    <col min="12802" max="12803" width="6.25" style="138" customWidth="1"/>
    <col min="12804" max="12804" width="31.875" style="138" customWidth="1"/>
    <col min="12805" max="12805" width="15.625" style="138" customWidth="1"/>
    <col min="12806" max="12806" width="14.375" style="138" customWidth="1"/>
    <col min="12807" max="12807" width="13.75" style="138" customWidth="1"/>
    <col min="12808" max="12808" width="13" style="138" customWidth="1"/>
    <col min="12809" max="12809" width="14.125" style="138" customWidth="1"/>
    <col min="12810" max="12810" width="15.875" style="138" customWidth="1"/>
    <col min="12811" max="13056" width="9" style="138"/>
    <col min="13057" max="13057" width="4.75" style="138" customWidth="1"/>
    <col min="13058" max="13059" width="6.25" style="138" customWidth="1"/>
    <col min="13060" max="13060" width="31.875" style="138" customWidth="1"/>
    <col min="13061" max="13061" width="15.625" style="138" customWidth="1"/>
    <col min="13062" max="13062" width="14.375" style="138" customWidth="1"/>
    <col min="13063" max="13063" width="13.75" style="138" customWidth="1"/>
    <col min="13064" max="13064" width="13" style="138" customWidth="1"/>
    <col min="13065" max="13065" width="14.125" style="138" customWidth="1"/>
    <col min="13066" max="13066" width="15.875" style="138" customWidth="1"/>
    <col min="13067" max="13312" width="9" style="138"/>
    <col min="13313" max="13313" width="4.75" style="138" customWidth="1"/>
    <col min="13314" max="13315" width="6.25" style="138" customWidth="1"/>
    <col min="13316" max="13316" width="31.875" style="138" customWidth="1"/>
    <col min="13317" max="13317" width="15.625" style="138" customWidth="1"/>
    <col min="13318" max="13318" width="14.375" style="138" customWidth="1"/>
    <col min="13319" max="13319" width="13.75" style="138" customWidth="1"/>
    <col min="13320" max="13320" width="13" style="138" customWidth="1"/>
    <col min="13321" max="13321" width="14.125" style="138" customWidth="1"/>
    <col min="13322" max="13322" width="15.875" style="138" customWidth="1"/>
    <col min="13323" max="13568" width="9" style="138"/>
    <col min="13569" max="13569" width="4.75" style="138" customWidth="1"/>
    <col min="13570" max="13571" width="6.25" style="138" customWidth="1"/>
    <col min="13572" max="13572" width="31.875" style="138" customWidth="1"/>
    <col min="13573" max="13573" width="15.625" style="138" customWidth="1"/>
    <col min="13574" max="13574" width="14.375" style="138" customWidth="1"/>
    <col min="13575" max="13575" width="13.75" style="138" customWidth="1"/>
    <col min="13576" max="13576" width="13" style="138" customWidth="1"/>
    <col min="13577" max="13577" width="14.125" style="138" customWidth="1"/>
    <col min="13578" max="13578" width="15.875" style="138" customWidth="1"/>
    <col min="13579" max="13824" width="9" style="138"/>
    <col min="13825" max="13825" width="4.75" style="138" customWidth="1"/>
    <col min="13826" max="13827" width="6.25" style="138" customWidth="1"/>
    <col min="13828" max="13828" width="31.875" style="138" customWidth="1"/>
    <col min="13829" max="13829" width="15.625" style="138" customWidth="1"/>
    <col min="13830" max="13830" width="14.375" style="138" customWidth="1"/>
    <col min="13831" max="13831" width="13.75" style="138" customWidth="1"/>
    <col min="13832" max="13832" width="13" style="138" customWidth="1"/>
    <col min="13833" max="13833" width="14.125" style="138" customWidth="1"/>
    <col min="13834" max="13834" width="15.875" style="138" customWidth="1"/>
    <col min="13835" max="14080" width="9" style="138"/>
    <col min="14081" max="14081" width="4.75" style="138" customWidth="1"/>
    <col min="14082" max="14083" width="6.25" style="138" customWidth="1"/>
    <col min="14084" max="14084" width="31.875" style="138" customWidth="1"/>
    <col min="14085" max="14085" width="15.625" style="138" customWidth="1"/>
    <col min="14086" max="14086" width="14.375" style="138" customWidth="1"/>
    <col min="14087" max="14087" width="13.75" style="138" customWidth="1"/>
    <col min="14088" max="14088" width="13" style="138" customWidth="1"/>
    <col min="14089" max="14089" width="14.125" style="138" customWidth="1"/>
    <col min="14090" max="14090" width="15.875" style="138" customWidth="1"/>
    <col min="14091" max="14336" width="9" style="138"/>
    <col min="14337" max="14337" width="4.75" style="138" customWidth="1"/>
    <col min="14338" max="14339" width="6.25" style="138" customWidth="1"/>
    <col min="14340" max="14340" width="31.875" style="138" customWidth="1"/>
    <col min="14341" max="14341" width="15.625" style="138" customWidth="1"/>
    <col min="14342" max="14342" width="14.375" style="138" customWidth="1"/>
    <col min="14343" max="14343" width="13.75" style="138" customWidth="1"/>
    <col min="14344" max="14344" width="13" style="138" customWidth="1"/>
    <col min="14345" max="14345" width="14.125" style="138" customWidth="1"/>
    <col min="14346" max="14346" width="15.875" style="138" customWidth="1"/>
    <col min="14347" max="14592" width="9" style="138"/>
    <col min="14593" max="14593" width="4.75" style="138" customWidth="1"/>
    <col min="14594" max="14595" width="6.25" style="138" customWidth="1"/>
    <col min="14596" max="14596" width="31.875" style="138" customWidth="1"/>
    <col min="14597" max="14597" width="15.625" style="138" customWidth="1"/>
    <col min="14598" max="14598" width="14.375" style="138" customWidth="1"/>
    <col min="14599" max="14599" width="13.75" style="138" customWidth="1"/>
    <col min="14600" max="14600" width="13" style="138" customWidth="1"/>
    <col min="14601" max="14601" width="14.125" style="138" customWidth="1"/>
    <col min="14602" max="14602" width="15.875" style="138" customWidth="1"/>
    <col min="14603" max="14848" width="9" style="138"/>
    <col min="14849" max="14849" width="4.75" style="138" customWidth="1"/>
    <col min="14850" max="14851" width="6.25" style="138" customWidth="1"/>
    <col min="14852" max="14852" width="31.875" style="138" customWidth="1"/>
    <col min="14853" max="14853" width="15.625" style="138" customWidth="1"/>
    <col min="14854" max="14854" width="14.375" style="138" customWidth="1"/>
    <col min="14855" max="14855" width="13.75" style="138" customWidth="1"/>
    <col min="14856" max="14856" width="13" style="138" customWidth="1"/>
    <col min="14857" max="14857" width="14.125" style="138" customWidth="1"/>
    <col min="14858" max="14858" width="15.875" style="138" customWidth="1"/>
    <col min="14859" max="15104" width="9" style="138"/>
    <col min="15105" max="15105" width="4.75" style="138" customWidth="1"/>
    <col min="15106" max="15107" width="6.25" style="138" customWidth="1"/>
    <col min="15108" max="15108" width="31.875" style="138" customWidth="1"/>
    <col min="15109" max="15109" width="15.625" style="138" customWidth="1"/>
    <col min="15110" max="15110" width="14.375" style="138" customWidth="1"/>
    <col min="15111" max="15111" width="13.75" style="138" customWidth="1"/>
    <col min="15112" max="15112" width="13" style="138" customWidth="1"/>
    <col min="15113" max="15113" width="14.125" style="138" customWidth="1"/>
    <col min="15114" max="15114" width="15.875" style="138" customWidth="1"/>
    <col min="15115" max="15360" width="9" style="138"/>
    <col min="15361" max="15361" width="4.75" style="138" customWidth="1"/>
    <col min="15362" max="15363" width="6.25" style="138" customWidth="1"/>
    <col min="15364" max="15364" width="31.875" style="138" customWidth="1"/>
    <col min="15365" max="15365" width="15.625" style="138" customWidth="1"/>
    <col min="15366" max="15366" width="14.375" style="138" customWidth="1"/>
    <col min="15367" max="15367" width="13.75" style="138" customWidth="1"/>
    <col min="15368" max="15368" width="13" style="138" customWidth="1"/>
    <col min="15369" max="15369" width="14.125" style="138" customWidth="1"/>
    <col min="15370" max="15370" width="15.875" style="138" customWidth="1"/>
    <col min="15371" max="15616" width="9" style="138"/>
    <col min="15617" max="15617" width="4.75" style="138" customWidth="1"/>
    <col min="15618" max="15619" width="6.25" style="138" customWidth="1"/>
    <col min="15620" max="15620" width="31.875" style="138" customWidth="1"/>
    <col min="15621" max="15621" width="15.625" style="138" customWidth="1"/>
    <col min="15622" max="15622" width="14.375" style="138" customWidth="1"/>
    <col min="15623" max="15623" width="13.75" style="138" customWidth="1"/>
    <col min="15624" max="15624" width="13" style="138" customWidth="1"/>
    <col min="15625" max="15625" width="14.125" style="138" customWidth="1"/>
    <col min="15626" max="15626" width="15.875" style="138" customWidth="1"/>
    <col min="15627" max="15872" width="9" style="138"/>
    <col min="15873" max="15873" width="4.75" style="138" customWidth="1"/>
    <col min="15874" max="15875" width="6.25" style="138" customWidth="1"/>
    <col min="15876" max="15876" width="31.875" style="138" customWidth="1"/>
    <col min="15877" max="15877" width="15.625" style="138" customWidth="1"/>
    <col min="15878" max="15878" width="14.375" style="138" customWidth="1"/>
    <col min="15879" max="15879" width="13.75" style="138" customWidth="1"/>
    <col min="15880" max="15880" width="13" style="138" customWidth="1"/>
    <col min="15881" max="15881" width="14.125" style="138" customWidth="1"/>
    <col min="15882" max="15882" width="15.875" style="138" customWidth="1"/>
    <col min="15883" max="16128" width="9" style="138"/>
    <col min="16129" max="16129" width="4.75" style="138" customWidth="1"/>
    <col min="16130" max="16131" width="6.25" style="138" customWidth="1"/>
    <col min="16132" max="16132" width="31.875" style="138" customWidth="1"/>
    <col min="16133" max="16133" width="15.625" style="138" customWidth="1"/>
    <col min="16134" max="16134" width="14.375" style="138" customWidth="1"/>
    <col min="16135" max="16135" width="13.75" style="138" customWidth="1"/>
    <col min="16136" max="16136" width="13" style="138" customWidth="1"/>
    <col min="16137" max="16137" width="14.125" style="138" customWidth="1"/>
    <col min="16138" max="16138" width="15.875" style="138" customWidth="1"/>
    <col min="16139" max="16384" width="9" style="138"/>
  </cols>
  <sheetData>
    <row r="1" spans="1:10" s="128" customFormat="1" ht="16.5" customHeight="1" x14ac:dyDescent="0.25">
      <c r="A1" s="203" t="s">
        <v>502</v>
      </c>
      <c r="B1" s="204"/>
      <c r="C1" s="204"/>
      <c r="D1" s="205"/>
      <c r="E1" s="206" t="s">
        <v>503</v>
      </c>
      <c r="F1" s="207"/>
      <c r="G1" s="206" t="s">
        <v>504</v>
      </c>
      <c r="H1" s="207"/>
      <c r="I1" s="206" t="s">
        <v>505</v>
      </c>
      <c r="J1" s="207"/>
    </row>
    <row r="2" spans="1:10" s="128" customFormat="1" ht="16.5" customHeight="1" x14ac:dyDescent="0.25">
      <c r="A2" s="155" t="s">
        <v>141</v>
      </c>
      <c r="B2" s="130" t="s">
        <v>142</v>
      </c>
      <c r="C2" s="130" t="s">
        <v>143</v>
      </c>
      <c r="D2" s="131" t="s">
        <v>506</v>
      </c>
      <c r="E2" s="132" t="s">
        <v>507</v>
      </c>
      <c r="F2" s="132" t="s">
        <v>508</v>
      </c>
      <c r="G2" s="132" t="s">
        <v>507</v>
      </c>
      <c r="H2" s="132" t="s">
        <v>508</v>
      </c>
      <c r="I2" s="132" t="s">
        <v>507</v>
      </c>
      <c r="J2" s="132" t="s">
        <v>508</v>
      </c>
    </row>
    <row r="3" spans="1:10" s="128" customFormat="1" ht="16.149999999999999" customHeight="1" x14ac:dyDescent="0.25">
      <c r="A3" s="133" t="s">
        <v>272</v>
      </c>
      <c r="B3" s="130" t="s">
        <v>272</v>
      </c>
      <c r="C3" s="130" t="s">
        <v>272</v>
      </c>
      <c r="D3" s="134" t="s">
        <v>509</v>
      </c>
      <c r="E3" s="135">
        <v>35074025</v>
      </c>
      <c r="F3" s="135">
        <v>512505068</v>
      </c>
      <c r="G3" s="135">
        <v>33388997</v>
      </c>
      <c r="H3" s="135">
        <v>374860577</v>
      </c>
      <c r="I3" s="135">
        <v>1685028</v>
      </c>
      <c r="J3" s="136">
        <v>137644491</v>
      </c>
    </row>
    <row r="4" spans="1:10" x14ac:dyDescent="0.25">
      <c r="A4" s="133" t="s">
        <v>272</v>
      </c>
      <c r="B4" s="137" t="s">
        <v>272</v>
      </c>
      <c r="C4" s="137" t="s">
        <v>272</v>
      </c>
      <c r="D4" s="134" t="s">
        <v>510</v>
      </c>
      <c r="E4" s="135">
        <v>35074025</v>
      </c>
      <c r="F4" s="135">
        <v>511145068</v>
      </c>
      <c r="G4" s="135">
        <v>33388997</v>
      </c>
      <c r="H4" s="135">
        <v>373500577</v>
      </c>
      <c r="I4" s="135">
        <v>1685028</v>
      </c>
      <c r="J4" s="136">
        <v>137644491</v>
      </c>
    </row>
    <row r="5" spans="1:10" x14ac:dyDescent="0.25">
      <c r="A5" s="133" t="s">
        <v>511</v>
      </c>
      <c r="B5" s="137" t="s">
        <v>272</v>
      </c>
      <c r="C5" s="137" t="s">
        <v>272</v>
      </c>
      <c r="D5" s="134" t="s">
        <v>512</v>
      </c>
      <c r="E5" s="135">
        <v>19887060</v>
      </c>
      <c r="F5" s="135">
        <v>251897489</v>
      </c>
      <c r="G5" s="135">
        <v>19887060</v>
      </c>
      <c r="H5" s="135">
        <v>250251952</v>
      </c>
      <c r="I5" s="135">
        <v>0</v>
      </c>
      <c r="J5" s="136">
        <v>1645537</v>
      </c>
    </row>
    <row r="6" spans="1:10" x14ac:dyDescent="0.25">
      <c r="A6" s="133" t="s">
        <v>511</v>
      </c>
      <c r="B6" s="137" t="s">
        <v>511</v>
      </c>
      <c r="C6" s="137" t="s">
        <v>272</v>
      </c>
      <c r="D6" s="134" t="s">
        <v>513</v>
      </c>
      <c r="E6" s="135">
        <v>89615</v>
      </c>
      <c r="F6" s="135">
        <v>1477927</v>
      </c>
      <c r="G6" s="135">
        <v>89615</v>
      </c>
      <c r="H6" s="135">
        <v>1477927</v>
      </c>
      <c r="I6" s="135">
        <v>0</v>
      </c>
      <c r="J6" s="136">
        <v>0</v>
      </c>
    </row>
    <row r="7" spans="1:10" x14ac:dyDescent="0.25">
      <c r="A7" s="133" t="s">
        <v>511</v>
      </c>
      <c r="B7" s="137" t="s">
        <v>511</v>
      </c>
      <c r="C7" s="137" t="s">
        <v>511</v>
      </c>
      <c r="D7" s="134" t="s">
        <v>514</v>
      </c>
      <c r="E7" s="135">
        <v>89615</v>
      </c>
      <c r="F7" s="135">
        <v>1477927</v>
      </c>
      <c r="G7" s="135">
        <v>89615</v>
      </c>
      <c r="H7" s="135">
        <v>1477927</v>
      </c>
      <c r="I7" s="135">
        <v>0</v>
      </c>
      <c r="J7" s="136">
        <v>0</v>
      </c>
    </row>
    <row r="8" spans="1:10" x14ac:dyDescent="0.25">
      <c r="A8" s="133" t="s">
        <v>511</v>
      </c>
      <c r="B8" s="137" t="s">
        <v>515</v>
      </c>
      <c r="C8" s="137" t="s">
        <v>272</v>
      </c>
      <c r="D8" s="134" t="s">
        <v>516</v>
      </c>
      <c r="E8" s="135">
        <v>764639</v>
      </c>
      <c r="F8" s="135">
        <v>77640217</v>
      </c>
      <c r="G8" s="135">
        <v>764639</v>
      </c>
      <c r="H8" s="135">
        <v>77640217</v>
      </c>
      <c r="I8" s="135">
        <v>0</v>
      </c>
      <c r="J8" s="136">
        <v>0</v>
      </c>
    </row>
    <row r="9" spans="1:10" x14ac:dyDescent="0.25">
      <c r="A9" s="133" t="s">
        <v>511</v>
      </c>
      <c r="B9" s="137" t="s">
        <v>515</v>
      </c>
      <c r="C9" s="137" t="s">
        <v>511</v>
      </c>
      <c r="D9" s="134" t="s">
        <v>276</v>
      </c>
      <c r="E9" s="135">
        <v>764639</v>
      </c>
      <c r="F9" s="135">
        <v>77640217</v>
      </c>
      <c r="G9" s="135">
        <v>764639</v>
      </c>
      <c r="H9" s="135">
        <v>77640217</v>
      </c>
      <c r="I9" s="135">
        <v>0</v>
      </c>
      <c r="J9" s="136">
        <v>0</v>
      </c>
    </row>
    <row r="10" spans="1:10" x14ac:dyDescent="0.25">
      <c r="A10" s="133" t="s">
        <v>511</v>
      </c>
      <c r="B10" s="137" t="s">
        <v>517</v>
      </c>
      <c r="C10" s="137" t="s">
        <v>272</v>
      </c>
      <c r="D10" s="134" t="s">
        <v>518</v>
      </c>
      <c r="E10" s="135">
        <v>2543901</v>
      </c>
      <c r="F10" s="135">
        <v>12545105</v>
      </c>
      <c r="G10" s="135">
        <v>2543901</v>
      </c>
      <c r="H10" s="135">
        <v>12545105</v>
      </c>
      <c r="I10" s="135">
        <v>0</v>
      </c>
      <c r="J10" s="136">
        <v>0</v>
      </c>
    </row>
    <row r="11" spans="1:10" x14ac:dyDescent="0.25">
      <c r="A11" s="133" t="s">
        <v>511</v>
      </c>
      <c r="B11" s="137" t="s">
        <v>517</v>
      </c>
      <c r="C11" s="137" t="s">
        <v>511</v>
      </c>
      <c r="D11" s="134" t="s">
        <v>519</v>
      </c>
      <c r="E11" s="135">
        <v>2543901</v>
      </c>
      <c r="F11" s="135">
        <v>12545105</v>
      </c>
      <c r="G11" s="135">
        <v>2543901</v>
      </c>
      <c r="H11" s="135">
        <v>12545105</v>
      </c>
      <c r="I11" s="135">
        <v>0</v>
      </c>
      <c r="J11" s="136">
        <v>0</v>
      </c>
    </row>
    <row r="12" spans="1:10" x14ac:dyDescent="0.25">
      <c r="A12" s="133" t="s">
        <v>511</v>
      </c>
      <c r="B12" s="137" t="s">
        <v>520</v>
      </c>
      <c r="C12" s="137" t="s">
        <v>272</v>
      </c>
      <c r="D12" s="134" t="s">
        <v>521</v>
      </c>
      <c r="E12" s="135">
        <v>716850</v>
      </c>
      <c r="F12" s="135">
        <v>5733338</v>
      </c>
      <c r="G12" s="135">
        <v>716850</v>
      </c>
      <c r="H12" s="135">
        <v>5733338</v>
      </c>
      <c r="I12" s="135">
        <v>0</v>
      </c>
      <c r="J12" s="136">
        <v>0</v>
      </c>
    </row>
    <row r="13" spans="1:10" x14ac:dyDescent="0.25">
      <c r="A13" s="133" t="s">
        <v>511</v>
      </c>
      <c r="B13" s="137" t="s">
        <v>520</v>
      </c>
      <c r="C13" s="137" t="s">
        <v>511</v>
      </c>
      <c r="D13" s="134" t="s">
        <v>280</v>
      </c>
      <c r="E13" s="135">
        <v>716850</v>
      </c>
      <c r="F13" s="135">
        <v>5733338</v>
      </c>
      <c r="G13" s="135">
        <v>716850</v>
      </c>
      <c r="H13" s="135">
        <v>5733338</v>
      </c>
      <c r="I13" s="135">
        <v>0</v>
      </c>
      <c r="J13" s="136">
        <v>0</v>
      </c>
    </row>
    <row r="14" spans="1:10" x14ac:dyDescent="0.25">
      <c r="A14" s="133" t="s">
        <v>511</v>
      </c>
      <c r="B14" s="137" t="s">
        <v>522</v>
      </c>
      <c r="C14" s="137" t="s">
        <v>272</v>
      </c>
      <c r="D14" s="134" t="s">
        <v>523</v>
      </c>
      <c r="E14" s="135">
        <v>1472055</v>
      </c>
      <c r="F14" s="135">
        <v>17565407</v>
      </c>
      <c r="G14" s="135">
        <v>1472055</v>
      </c>
      <c r="H14" s="135">
        <v>17565407</v>
      </c>
      <c r="I14" s="135">
        <v>0</v>
      </c>
      <c r="J14" s="136">
        <v>0</v>
      </c>
    </row>
    <row r="15" spans="1:10" x14ac:dyDescent="0.25">
      <c r="A15" s="133" t="s">
        <v>511</v>
      </c>
      <c r="B15" s="137" t="s">
        <v>522</v>
      </c>
      <c r="C15" s="137" t="s">
        <v>511</v>
      </c>
      <c r="D15" s="134" t="s">
        <v>524</v>
      </c>
      <c r="E15" s="135">
        <v>1182039</v>
      </c>
      <c r="F15" s="135">
        <v>5531894</v>
      </c>
      <c r="G15" s="135">
        <v>1182039</v>
      </c>
      <c r="H15" s="135">
        <v>5531894</v>
      </c>
      <c r="I15" s="135">
        <v>0</v>
      </c>
      <c r="J15" s="136">
        <v>0</v>
      </c>
    </row>
    <row r="16" spans="1:10" x14ac:dyDescent="0.25">
      <c r="A16" s="133" t="s">
        <v>511</v>
      </c>
      <c r="B16" s="137" t="s">
        <v>522</v>
      </c>
      <c r="C16" s="137" t="s">
        <v>515</v>
      </c>
      <c r="D16" s="134" t="s">
        <v>525</v>
      </c>
      <c r="E16" s="135">
        <v>290016</v>
      </c>
      <c r="F16" s="135">
        <v>12033513</v>
      </c>
      <c r="G16" s="135">
        <v>290016</v>
      </c>
      <c r="H16" s="135">
        <v>12033513</v>
      </c>
      <c r="I16" s="135">
        <v>0</v>
      </c>
      <c r="J16" s="136">
        <v>0</v>
      </c>
    </row>
    <row r="17" spans="1:10" x14ac:dyDescent="0.25">
      <c r="A17" s="133" t="s">
        <v>511</v>
      </c>
      <c r="B17" s="137" t="s">
        <v>526</v>
      </c>
      <c r="C17" s="137" t="s">
        <v>272</v>
      </c>
      <c r="D17" s="134" t="s">
        <v>527</v>
      </c>
      <c r="E17" s="135">
        <v>14300000</v>
      </c>
      <c r="F17" s="135">
        <v>136935495</v>
      </c>
      <c r="G17" s="135">
        <v>14300000</v>
      </c>
      <c r="H17" s="135">
        <v>135289958</v>
      </c>
      <c r="I17" s="135">
        <v>0</v>
      </c>
      <c r="J17" s="136">
        <v>1645537</v>
      </c>
    </row>
    <row r="18" spans="1:10" x14ac:dyDescent="0.25">
      <c r="A18" s="133" t="s">
        <v>511</v>
      </c>
      <c r="B18" s="137" t="s">
        <v>526</v>
      </c>
      <c r="C18" s="137" t="s">
        <v>511</v>
      </c>
      <c r="D18" s="134" t="s">
        <v>530</v>
      </c>
      <c r="E18" s="135">
        <v>14300000</v>
      </c>
      <c r="F18" s="135">
        <v>136935495</v>
      </c>
      <c r="G18" s="135">
        <v>14300000</v>
      </c>
      <c r="H18" s="135">
        <v>135289958</v>
      </c>
      <c r="I18" s="135">
        <v>0</v>
      </c>
      <c r="J18" s="136">
        <v>1645537</v>
      </c>
    </row>
    <row r="19" spans="1:10" x14ac:dyDescent="0.25">
      <c r="A19" s="133" t="s">
        <v>531</v>
      </c>
      <c r="B19" s="137" t="s">
        <v>272</v>
      </c>
      <c r="C19" s="137" t="s">
        <v>272</v>
      </c>
      <c r="D19" s="134" t="s">
        <v>532</v>
      </c>
      <c r="E19" s="135">
        <v>375</v>
      </c>
      <c r="F19" s="135">
        <v>939865</v>
      </c>
      <c r="G19" s="135">
        <v>375</v>
      </c>
      <c r="H19" s="135">
        <v>939865</v>
      </c>
      <c r="I19" s="135">
        <v>0</v>
      </c>
      <c r="J19" s="136">
        <v>0</v>
      </c>
    </row>
    <row r="20" spans="1:10" x14ac:dyDescent="0.25">
      <c r="A20" s="133" t="s">
        <v>531</v>
      </c>
      <c r="B20" s="137" t="s">
        <v>511</v>
      </c>
      <c r="C20" s="137" t="s">
        <v>272</v>
      </c>
      <c r="D20" s="134" t="s">
        <v>533</v>
      </c>
      <c r="E20" s="135">
        <v>375</v>
      </c>
      <c r="F20" s="135">
        <v>810553</v>
      </c>
      <c r="G20" s="135">
        <v>375</v>
      </c>
      <c r="H20" s="135">
        <v>810553</v>
      </c>
      <c r="I20" s="135">
        <v>0</v>
      </c>
      <c r="J20" s="136">
        <v>0</v>
      </c>
    </row>
    <row r="21" spans="1:10" x14ac:dyDescent="0.25">
      <c r="A21" s="133" t="s">
        <v>531</v>
      </c>
      <c r="B21" s="137" t="s">
        <v>511</v>
      </c>
      <c r="C21" s="137" t="s">
        <v>511</v>
      </c>
      <c r="D21" s="134" t="s">
        <v>534</v>
      </c>
      <c r="E21" s="135">
        <v>375</v>
      </c>
      <c r="F21" s="135">
        <v>810553</v>
      </c>
      <c r="G21" s="135">
        <v>375</v>
      </c>
      <c r="H21" s="135">
        <v>810553</v>
      </c>
      <c r="I21" s="135">
        <v>0</v>
      </c>
      <c r="J21" s="136">
        <v>0</v>
      </c>
    </row>
    <row r="22" spans="1:10" x14ac:dyDescent="0.25">
      <c r="A22" s="133" t="s">
        <v>531</v>
      </c>
      <c r="B22" s="137" t="s">
        <v>515</v>
      </c>
      <c r="C22" s="137" t="s">
        <v>272</v>
      </c>
      <c r="D22" s="134" t="s">
        <v>535</v>
      </c>
      <c r="E22" s="135">
        <v>0</v>
      </c>
      <c r="F22" s="135">
        <v>110000</v>
      </c>
      <c r="G22" s="135">
        <v>0</v>
      </c>
      <c r="H22" s="135">
        <v>110000</v>
      </c>
      <c r="I22" s="135">
        <v>0</v>
      </c>
      <c r="J22" s="136">
        <v>0</v>
      </c>
    </row>
    <row r="23" spans="1:10" x14ac:dyDescent="0.25">
      <c r="A23" s="133" t="s">
        <v>531</v>
      </c>
      <c r="B23" s="137" t="s">
        <v>515</v>
      </c>
      <c r="C23" s="137" t="s">
        <v>511</v>
      </c>
      <c r="D23" s="134" t="s">
        <v>536</v>
      </c>
      <c r="E23" s="135">
        <v>0</v>
      </c>
      <c r="F23" s="135">
        <v>110000</v>
      </c>
      <c r="G23" s="135">
        <v>0</v>
      </c>
      <c r="H23" s="135">
        <v>110000</v>
      </c>
      <c r="I23" s="135">
        <v>0</v>
      </c>
      <c r="J23" s="136">
        <v>0</v>
      </c>
    </row>
    <row r="24" spans="1:10" x14ac:dyDescent="0.25">
      <c r="A24" s="133" t="s">
        <v>531</v>
      </c>
      <c r="B24" s="137" t="s">
        <v>531</v>
      </c>
      <c r="C24" s="137" t="s">
        <v>272</v>
      </c>
      <c r="D24" s="134" t="s">
        <v>537</v>
      </c>
      <c r="E24" s="135">
        <v>0</v>
      </c>
      <c r="F24" s="135">
        <v>19312</v>
      </c>
      <c r="G24" s="135">
        <v>0</v>
      </c>
      <c r="H24" s="135">
        <v>19312</v>
      </c>
      <c r="I24" s="135">
        <v>0</v>
      </c>
      <c r="J24" s="136">
        <v>0</v>
      </c>
    </row>
    <row r="25" spans="1:10" x14ac:dyDescent="0.25">
      <c r="A25" s="133" t="s">
        <v>531</v>
      </c>
      <c r="B25" s="137" t="s">
        <v>531</v>
      </c>
      <c r="C25" s="137" t="s">
        <v>511</v>
      </c>
      <c r="D25" s="134" t="s">
        <v>538</v>
      </c>
      <c r="E25" s="135">
        <v>0</v>
      </c>
      <c r="F25" s="135">
        <v>19312</v>
      </c>
      <c r="G25" s="135">
        <v>0</v>
      </c>
      <c r="H25" s="135">
        <v>19312</v>
      </c>
      <c r="I25" s="135">
        <v>0</v>
      </c>
      <c r="J25" s="136">
        <v>0</v>
      </c>
    </row>
    <row r="26" spans="1:10" x14ac:dyDescent="0.25">
      <c r="A26" s="133" t="s">
        <v>517</v>
      </c>
      <c r="B26" s="137" t="s">
        <v>272</v>
      </c>
      <c r="C26" s="137" t="s">
        <v>272</v>
      </c>
      <c r="D26" s="134" t="s">
        <v>539</v>
      </c>
      <c r="E26" s="135">
        <v>8714009</v>
      </c>
      <c r="F26" s="135">
        <v>48042491</v>
      </c>
      <c r="G26" s="135">
        <v>8714009</v>
      </c>
      <c r="H26" s="135">
        <v>48026148</v>
      </c>
      <c r="I26" s="135">
        <v>0</v>
      </c>
      <c r="J26" s="136">
        <v>16343</v>
      </c>
    </row>
    <row r="27" spans="1:10" x14ac:dyDescent="0.25">
      <c r="A27" s="133" t="s">
        <v>517</v>
      </c>
      <c r="B27" s="137" t="s">
        <v>511</v>
      </c>
      <c r="C27" s="137" t="s">
        <v>272</v>
      </c>
      <c r="D27" s="134" t="s">
        <v>540</v>
      </c>
      <c r="E27" s="135">
        <v>14600</v>
      </c>
      <c r="F27" s="135">
        <v>179600</v>
      </c>
      <c r="G27" s="135">
        <v>14600</v>
      </c>
      <c r="H27" s="135">
        <v>179600</v>
      </c>
      <c r="I27" s="135">
        <v>0</v>
      </c>
      <c r="J27" s="136">
        <v>0</v>
      </c>
    </row>
    <row r="28" spans="1:10" x14ac:dyDescent="0.25">
      <c r="A28" s="133" t="s">
        <v>517</v>
      </c>
      <c r="B28" s="137" t="s">
        <v>511</v>
      </c>
      <c r="C28" s="137" t="s">
        <v>515</v>
      </c>
      <c r="D28" s="134" t="s">
        <v>541</v>
      </c>
      <c r="E28" s="135">
        <v>14600</v>
      </c>
      <c r="F28" s="135">
        <v>179600</v>
      </c>
      <c r="G28" s="135">
        <v>14600</v>
      </c>
      <c r="H28" s="135">
        <v>179600</v>
      </c>
      <c r="I28" s="135">
        <v>0</v>
      </c>
      <c r="J28" s="136">
        <v>0</v>
      </c>
    </row>
    <row r="29" spans="1:10" x14ac:dyDescent="0.25">
      <c r="A29" s="133" t="s">
        <v>517</v>
      </c>
      <c r="B29" s="137" t="s">
        <v>515</v>
      </c>
      <c r="C29" s="137" t="s">
        <v>272</v>
      </c>
      <c r="D29" s="134" t="s">
        <v>542</v>
      </c>
      <c r="E29" s="135">
        <v>8699409</v>
      </c>
      <c r="F29" s="135">
        <v>47862891</v>
      </c>
      <c r="G29" s="135">
        <v>8699409</v>
      </c>
      <c r="H29" s="135">
        <v>47846548</v>
      </c>
      <c r="I29" s="135">
        <v>0</v>
      </c>
      <c r="J29" s="136">
        <v>16343</v>
      </c>
    </row>
    <row r="30" spans="1:10" x14ac:dyDescent="0.25">
      <c r="A30" s="133" t="s">
        <v>517</v>
      </c>
      <c r="B30" s="137" t="s">
        <v>515</v>
      </c>
      <c r="C30" s="137" t="s">
        <v>517</v>
      </c>
      <c r="D30" s="134" t="s">
        <v>543</v>
      </c>
      <c r="E30" s="135">
        <v>8</v>
      </c>
      <c r="F30" s="135">
        <v>46</v>
      </c>
      <c r="G30" s="135">
        <v>8</v>
      </c>
      <c r="H30" s="135">
        <v>46</v>
      </c>
      <c r="I30" s="135">
        <v>0</v>
      </c>
      <c r="J30" s="136">
        <v>0</v>
      </c>
    </row>
    <row r="31" spans="1:10" x14ac:dyDescent="0.25">
      <c r="A31" s="133" t="s">
        <v>517</v>
      </c>
      <c r="B31" s="137" t="s">
        <v>515</v>
      </c>
      <c r="C31" s="137" t="s">
        <v>544</v>
      </c>
      <c r="D31" s="134" t="s">
        <v>545</v>
      </c>
      <c r="E31" s="135">
        <v>4271592</v>
      </c>
      <c r="F31" s="135">
        <v>35285179</v>
      </c>
      <c r="G31" s="135">
        <v>4271592</v>
      </c>
      <c r="H31" s="135">
        <v>35268836</v>
      </c>
      <c r="I31" s="135">
        <v>0</v>
      </c>
      <c r="J31" s="136">
        <v>16343</v>
      </c>
    </row>
    <row r="32" spans="1:10" x14ac:dyDescent="0.25">
      <c r="A32" s="133" t="s">
        <v>517</v>
      </c>
      <c r="B32" s="137" t="s">
        <v>515</v>
      </c>
      <c r="C32" s="137" t="s">
        <v>546</v>
      </c>
      <c r="D32" s="134" t="s">
        <v>547</v>
      </c>
      <c r="E32" s="135">
        <v>4427809</v>
      </c>
      <c r="F32" s="135">
        <v>12577666</v>
      </c>
      <c r="G32" s="135">
        <v>4427809</v>
      </c>
      <c r="H32" s="135">
        <v>12577666</v>
      </c>
      <c r="I32" s="135">
        <v>0</v>
      </c>
      <c r="J32" s="136">
        <v>0</v>
      </c>
    </row>
    <row r="33" spans="1:10" x14ac:dyDescent="0.25">
      <c r="A33" s="133" t="s">
        <v>520</v>
      </c>
      <c r="B33" s="137" t="s">
        <v>272</v>
      </c>
      <c r="C33" s="137" t="s">
        <v>272</v>
      </c>
      <c r="D33" s="134" t="s">
        <v>548</v>
      </c>
      <c r="E33" s="135">
        <v>155799</v>
      </c>
      <c r="F33" s="135">
        <v>3624117</v>
      </c>
      <c r="G33" s="135">
        <v>155799</v>
      </c>
      <c r="H33" s="135">
        <v>3624117</v>
      </c>
      <c r="I33" s="135">
        <v>0</v>
      </c>
      <c r="J33" s="136">
        <v>0</v>
      </c>
    </row>
    <row r="34" spans="1:10" x14ac:dyDescent="0.25">
      <c r="A34" s="133" t="s">
        <v>520</v>
      </c>
      <c r="B34" s="137" t="s">
        <v>511</v>
      </c>
      <c r="C34" s="137" t="s">
        <v>272</v>
      </c>
      <c r="D34" s="134" t="s">
        <v>549</v>
      </c>
      <c r="E34" s="135">
        <v>155799</v>
      </c>
      <c r="F34" s="135">
        <v>3624117</v>
      </c>
      <c r="G34" s="135">
        <v>155799</v>
      </c>
      <c r="H34" s="135">
        <v>3624117</v>
      </c>
      <c r="I34" s="135">
        <v>0</v>
      </c>
      <c r="J34" s="136">
        <v>0</v>
      </c>
    </row>
    <row r="35" spans="1:10" x14ac:dyDescent="0.25">
      <c r="A35" s="133" t="s">
        <v>520</v>
      </c>
      <c r="B35" s="137" t="s">
        <v>511</v>
      </c>
      <c r="C35" s="137" t="s">
        <v>511</v>
      </c>
      <c r="D35" s="134" t="s">
        <v>550</v>
      </c>
      <c r="E35" s="135">
        <v>28000</v>
      </c>
      <c r="F35" s="135">
        <v>265909</v>
      </c>
      <c r="G35" s="135">
        <v>28000</v>
      </c>
      <c r="H35" s="135">
        <v>265909</v>
      </c>
      <c r="I35" s="135">
        <v>0</v>
      </c>
      <c r="J35" s="136">
        <v>0</v>
      </c>
    </row>
    <row r="36" spans="1:10" x14ac:dyDescent="0.25">
      <c r="A36" s="133" t="s">
        <v>520</v>
      </c>
      <c r="B36" s="137" t="s">
        <v>511</v>
      </c>
      <c r="C36" s="137" t="s">
        <v>515</v>
      </c>
      <c r="D36" s="134" t="s">
        <v>551</v>
      </c>
      <c r="E36" s="135">
        <v>127799</v>
      </c>
      <c r="F36" s="135">
        <v>3358208</v>
      </c>
      <c r="G36" s="135">
        <v>127799</v>
      </c>
      <c r="H36" s="135">
        <v>3358208</v>
      </c>
      <c r="I36" s="135">
        <v>0</v>
      </c>
      <c r="J36" s="136">
        <v>0</v>
      </c>
    </row>
    <row r="37" spans="1:10" x14ac:dyDescent="0.25">
      <c r="A37" s="133" t="s">
        <v>522</v>
      </c>
      <c r="B37" s="137" t="s">
        <v>272</v>
      </c>
      <c r="C37" s="137" t="s">
        <v>272</v>
      </c>
      <c r="D37" s="134" t="s">
        <v>552</v>
      </c>
      <c r="E37" s="135">
        <v>0</v>
      </c>
      <c r="F37" s="135">
        <v>200000</v>
      </c>
      <c r="G37" s="135">
        <v>0</v>
      </c>
      <c r="H37" s="135">
        <v>200000</v>
      </c>
      <c r="I37" s="135">
        <v>0</v>
      </c>
      <c r="J37" s="136">
        <v>0</v>
      </c>
    </row>
    <row r="38" spans="1:10" x14ac:dyDescent="0.25">
      <c r="A38" s="133" t="s">
        <v>522</v>
      </c>
      <c r="B38" s="137" t="s">
        <v>511</v>
      </c>
      <c r="C38" s="137" t="s">
        <v>272</v>
      </c>
      <c r="D38" s="134" t="s">
        <v>553</v>
      </c>
      <c r="E38" s="135">
        <v>0</v>
      </c>
      <c r="F38" s="135">
        <v>200000</v>
      </c>
      <c r="G38" s="135">
        <v>0</v>
      </c>
      <c r="H38" s="135">
        <v>200000</v>
      </c>
      <c r="I38" s="135">
        <v>0</v>
      </c>
      <c r="J38" s="136">
        <v>0</v>
      </c>
    </row>
    <row r="39" spans="1:10" x14ac:dyDescent="0.25">
      <c r="A39" s="133" t="s">
        <v>522</v>
      </c>
      <c r="B39" s="137" t="s">
        <v>511</v>
      </c>
      <c r="C39" s="137" t="s">
        <v>511</v>
      </c>
      <c r="D39" s="134" t="s">
        <v>554</v>
      </c>
      <c r="E39" s="135">
        <v>0</v>
      </c>
      <c r="F39" s="135">
        <v>200000</v>
      </c>
      <c r="G39" s="135">
        <v>0</v>
      </c>
      <c r="H39" s="135">
        <v>200000</v>
      </c>
      <c r="I39" s="135">
        <v>0</v>
      </c>
      <c r="J39" s="136">
        <v>0</v>
      </c>
    </row>
    <row r="40" spans="1:10" x14ac:dyDescent="0.25">
      <c r="A40" s="133" t="s">
        <v>555</v>
      </c>
      <c r="B40" s="137" t="s">
        <v>272</v>
      </c>
      <c r="C40" s="137" t="s">
        <v>272</v>
      </c>
      <c r="D40" s="134" t="s">
        <v>556</v>
      </c>
      <c r="E40" s="135">
        <v>4369010</v>
      </c>
      <c r="F40" s="135">
        <v>163778208</v>
      </c>
      <c r="G40" s="135">
        <v>2703059</v>
      </c>
      <c r="H40" s="135">
        <v>36596041</v>
      </c>
      <c r="I40" s="135">
        <v>1665951</v>
      </c>
      <c r="J40" s="136">
        <v>127182167</v>
      </c>
    </row>
    <row r="41" spans="1:10" x14ac:dyDescent="0.25">
      <c r="A41" s="133" t="s">
        <v>555</v>
      </c>
      <c r="B41" s="137" t="s">
        <v>511</v>
      </c>
      <c r="C41" s="137" t="s">
        <v>272</v>
      </c>
      <c r="D41" s="134" t="s">
        <v>559</v>
      </c>
      <c r="E41" s="135">
        <v>4369010</v>
      </c>
      <c r="F41" s="135">
        <v>163778208</v>
      </c>
      <c r="G41" s="135">
        <v>2703059</v>
      </c>
      <c r="H41" s="135">
        <v>36596041</v>
      </c>
      <c r="I41" s="135">
        <v>1665951</v>
      </c>
      <c r="J41" s="136">
        <v>127182167</v>
      </c>
    </row>
    <row r="42" spans="1:10" x14ac:dyDescent="0.25">
      <c r="A42" s="133" t="s">
        <v>555</v>
      </c>
      <c r="B42" s="137" t="s">
        <v>511</v>
      </c>
      <c r="C42" s="137" t="s">
        <v>511</v>
      </c>
      <c r="D42" s="134" t="s">
        <v>560</v>
      </c>
      <c r="E42" s="135">
        <v>1443327</v>
      </c>
      <c r="F42" s="135">
        <v>3932749</v>
      </c>
      <c r="G42" s="135">
        <v>1443327</v>
      </c>
      <c r="H42" s="135">
        <v>3932749</v>
      </c>
      <c r="I42" s="135">
        <v>0</v>
      </c>
      <c r="J42" s="136">
        <v>0</v>
      </c>
    </row>
    <row r="43" spans="1:10" x14ac:dyDescent="0.25">
      <c r="A43" s="133" t="s">
        <v>555</v>
      </c>
      <c r="B43" s="137" t="s">
        <v>511</v>
      </c>
      <c r="C43" s="137" t="s">
        <v>515</v>
      </c>
      <c r="D43" s="134" t="s">
        <v>561</v>
      </c>
      <c r="E43" s="135">
        <v>2925683</v>
      </c>
      <c r="F43" s="135">
        <v>159845459</v>
      </c>
      <c r="G43" s="135">
        <v>1259732</v>
      </c>
      <c r="H43" s="135">
        <v>32663292</v>
      </c>
      <c r="I43" s="135">
        <v>1665951</v>
      </c>
      <c r="J43" s="136">
        <v>127182167</v>
      </c>
    </row>
    <row r="44" spans="1:10" x14ac:dyDescent="0.25">
      <c r="A44" s="133" t="s">
        <v>564</v>
      </c>
      <c r="B44" s="137" t="s">
        <v>272</v>
      </c>
      <c r="C44" s="137" t="s">
        <v>272</v>
      </c>
      <c r="D44" s="134" t="s">
        <v>565</v>
      </c>
      <c r="E44" s="135">
        <v>1947772</v>
      </c>
      <c r="F44" s="135">
        <v>42662898</v>
      </c>
      <c r="G44" s="135">
        <v>1928695</v>
      </c>
      <c r="H44" s="135">
        <v>33862454</v>
      </c>
      <c r="I44" s="135">
        <v>19077</v>
      </c>
      <c r="J44" s="136">
        <v>8800444</v>
      </c>
    </row>
    <row r="45" spans="1:10" x14ac:dyDescent="0.25">
      <c r="A45" s="133" t="s">
        <v>564</v>
      </c>
      <c r="B45" s="137" t="s">
        <v>511</v>
      </c>
      <c r="C45" s="137" t="s">
        <v>272</v>
      </c>
      <c r="D45" s="134" t="s">
        <v>566</v>
      </c>
      <c r="E45" s="135">
        <v>5000</v>
      </c>
      <c r="F45" s="135">
        <v>1031000</v>
      </c>
      <c r="G45" s="135">
        <v>5000</v>
      </c>
      <c r="H45" s="135">
        <v>1031000</v>
      </c>
      <c r="I45" s="135">
        <v>0</v>
      </c>
      <c r="J45" s="136">
        <v>0</v>
      </c>
    </row>
    <row r="46" spans="1:10" x14ac:dyDescent="0.25">
      <c r="A46" s="133" t="s">
        <v>564</v>
      </c>
      <c r="B46" s="137" t="s">
        <v>511</v>
      </c>
      <c r="C46" s="137" t="s">
        <v>511</v>
      </c>
      <c r="D46" s="134" t="s">
        <v>567</v>
      </c>
      <c r="E46" s="135">
        <v>5000</v>
      </c>
      <c r="F46" s="135">
        <v>1031000</v>
      </c>
      <c r="G46" s="135">
        <v>5000</v>
      </c>
      <c r="H46" s="135">
        <v>1031000</v>
      </c>
      <c r="I46" s="135">
        <v>0</v>
      </c>
      <c r="J46" s="136">
        <v>0</v>
      </c>
    </row>
    <row r="47" spans="1:10" x14ac:dyDescent="0.25">
      <c r="A47" s="133" t="s">
        <v>564</v>
      </c>
      <c r="B47" s="137" t="s">
        <v>515</v>
      </c>
      <c r="C47" s="137" t="s">
        <v>272</v>
      </c>
      <c r="D47" s="134" t="s">
        <v>568</v>
      </c>
      <c r="E47" s="135">
        <v>1942772</v>
      </c>
      <c r="F47" s="135">
        <v>41631898</v>
      </c>
      <c r="G47" s="135">
        <v>1923695</v>
      </c>
      <c r="H47" s="135">
        <v>32831454</v>
      </c>
      <c r="I47" s="135">
        <v>19077</v>
      </c>
      <c r="J47" s="136">
        <v>8800444</v>
      </c>
    </row>
    <row r="48" spans="1:10" x14ac:dyDescent="0.25">
      <c r="A48" s="133" t="s">
        <v>564</v>
      </c>
      <c r="B48" s="137" t="s">
        <v>515</v>
      </c>
      <c r="C48" s="137" t="s">
        <v>511</v>
      </c>
      <c r="D48" s="134" t="s">
        <v>569</v>
      </c>
      <c r="E48" s="135">
        <v>84328</v>
      </c>
      <c r="F48" s="135">
        <v>129450</v>
      </c>
      <c r="G48" s="135">
        <v>84328</v>
      </c>
      <c r="H48" s="135">
        <v>129450</v>
      </c>
      <c r="I48" s="135">
        <v>0</v>
      </c>
      <c r="J48" s="136">
        <v>0</v>
      </c>
    </row>
    <row r="49" spans="1:10" x14ac:dyDescent="0.25">
      <c r="A49" s="133" t="s">
        <v>564</v>
      </c>
      <c r="B49" s="137" t="s">
        <v>515</v>
      </c>
      <c r="C49" s="137" t="s">
        <v>517</v>
      </c>
      <c r="D49" s="134" t="s">
        <v>570</v>
      </c>
      <c r="E49" s="135">
        <v>1618332</v>
      </c>
      <c r="F49" s="135">
        <v>32970982</v>
      </c>
      <c r="G49" s="135">
        <v>1599255</v>
      </c>
      <c r="H49" s="135">
        <v>24379532</v>
      </c>
      <c r="I49" s="135">
        <v>19077</v>
      </c>
      <c r="J49" s="136">
        <v>8591450</v>
      </c>
    </row>
    <row r="50" spans="1:10" x14ac:dyDescent="0.25">
      <c r="A50" s="133" t="s">
        <v>564</v>
      </c>
      <c r="B50" s="137" t="s">
        <v>515</v>
      </c>
      <c r="C50" s="137" t="s">
        <v>571</v>
      </c>
      <c r="D50" s="134" t="s">
        <v>572</v>
      </c>
      <c r="E50" s="135">
        <v>240112</v>
      </c>
      <c r="F50" s="135">
        <v>8531466</v>
      </c>
      <c r="G50" s="135">
        <v>240112</v>
      </c>
      <c r="H50" s="135">
        <v>8322472</v>
      </c>
      <c r="I50" s="135">
        <v>0</v>
      </c>
      <c r="J50" s="136">
        <v>208994</v>
      </c>
    </row>
    <row r="51" spans="1:10" x14ac:dyDescent="0.25">
      <c r="A51" s="133" t="s">
        <v>272</v>
      </c>
      <c r="B51" s="137" t="s">
        <v>272</v>
      </c>
      <c r="C51" s="137" t="s">
        <v>272</v>
      </c>
      <c r="D51" s="134" t="s">
        <v>573</v>
      </c>
      <c r="E51" s="135">
        <v>0</v>
      </c>
      <c r="F51" s="135">
        <v>1360000</v>
      </c>
      <c r="G51" s="135">
        <v>0</v>
      </c>
      <c r="H51" s="135">
        <v>1360000</v>
      </c>
      <c r="I51" s="135">
        <v>0</v>
      </c>
      <c r="J51" s="136">
        <v>0</v>
      </c>
    </row>
    <row r="52" spans="1:10" x14ac:dyDescent="0.25">
      <c r="A52" s="133" t="s">
        <v>520</v>
      </c>
      <c r="B52" s="137" t="s">
        <v>272</v>
      </c>
      <c r="C52" s="137" t="s">
        <v>272</v>
      </c>
      <c r="D52" s="134" t="s">
        <v>548</v>
      </c>
      <c r="E52" s="135">
        <v>0</v>
      </c>
      <c r="F52" s="135">
        <v>1360000</v>
      </c>
      <c r="G52" s="135">
        <v>0</v>
      </c>
      <c r="H52" s="135">
        <v>1360000</v>
      </c>
      <c r="I52" s="135">
        <v>0</v>
      </c>
      <c r="J52" s="136">
        <v>0</v>
      </c>
    </row>
    <row r="53" spans="1:10" x14ac:dyDescent="0.25">
      <c r="A53" s="133" t="s">
        <v>520</v>
      </c>
      <c r="B53" s="137" t="s">
        <v>515</v>
      </c>
      <c r="C53" s="137" t="s">
        <v>272</v>
      </c>
      <c r="D53" s="134" t="s">
        <v>575</v>
      </c>
      <c r="E53" s="135">
        <v>0</v>
      </c>
      <c r="F53" s="135">
        <v>1360000</v>
      </c>
      <c r="G53" s="135">
        <v>0</v>
      </c>
      <c r="H53" s="135">
        <v>1360000</v>
      </c>
      <c r="I53" s="135">
        <v>0</v>
      </c>
      <c r="J53" s="136">
        <v>0</v>
      </c>
    </row>
    <row r="54" spans="1:10" x14ac:dyDescent="0.25">
      <c r="A54" s="133" t="s">
        <v>520</v>
      </c>
      <c r="B54" s="137" t="s">
        <v>515</v>
      </c>
      <c r="C54" s="137" t="s">
        <v>511</v>
      </c>
      <c r="D54" s="134" t="s">
        <v>576</v>
      </c>
      <c r="E54" s="135">
        <v>0</v>
      </c>
      <c r="F54" s="135">
        <v>1360000</v>
      </c>
      <c r="G54" s="135">
        <v>0</v>
      </c>
      <c r="H54" s="135">
        <v>1360000</v>
      </c>
      <c r="I54" s="135">
        <v>0</v>
      </c>
      <c r="J54" s="136">
        <v>0</v>
      </c>
    </row>
    <row r="55" spans="1:10" x14ac:dyDescent="0.25">
      <c r="A55" s="133" t="s">
        <v>272</v>
      </c>
      <c r="B55" s="137" t="s">
        <v>272</v>
      </c>
      <c r="C55" s="137" t="s">
        <v>272</v>
      </c>
      <c r="D55" s="134" t="s">
        <v>577</v>
      </c>
      <c r="E55" s="135">
        <v>35074025</v>
      </c>
      <c r="F55" s="135">
        <v>512505068</v>
      </c>
      <c r="G55" s="135" t="s">
        <v>272</v>
      </c>
      <c r="H55" s="135" t="s">
        <v>272</v>
      </c>
      <c r="I55" s="135" t="s">
        <v>272</v>
      </c>
      <c r="J55" s="136" t="s">
        <v>272</v>
      </c>
    </row>
    <row r="57" spans="1:10" x14ac:dyDescent="0.25">
      <c r="A57" s="203" t="s">
        <v>502</v>
      </c>
      <c r="B57" s="204"/>
      <c r="C57" s="204"/>
      <c r="D57" s="205"/>
      <c r="E57" s="206" t="s">
        <v>503</v>
      </c>
      <c r="F57" s="207"/>
      <c r="G57" s="206" t="s">
        <v>578</v>
      </c>
      <c r="H57" s="207"/>
      <c r="I57" s="206" t="s">
        <v>579</v>
      </c>
      <c r="J57" s="207"/>
    </row>
    <row r="58" spans="1:10" x14ac:dyDescent="0.25">
      <c r="A58" s="155" t="s">
        <v>141</v>
      </c>
      <c r="B58" s="130" t="s">
        <v>142</v>
      </c>
      <c r="C58" s="130" t="s">
        <v>143</v>
      </c>
      <c r="D58" s="131" t="s">
        <v>506</v>
      </c>
      <c r="E58" s="132" t="s">
        <v>507</v>
      </c>
      <c r="F58" s="132" t="s">
        <v>508</v>
      </c>
      <c r="G58" s="132" t="s">
        <v>507</v>
      </c>
      <c r="H58" s="132" t="s">
        <v>508</v>
      </c>
      <c r="I58" s="132" t="s">
        <v>507</v>
      </c>
      <c r="J58" s="132" t="s">
        <v>508</v>
      </c>
    </row>
    <row r="59" spans="1:10" x14ac:dyDescent="0.25">
      <c r="A59" s="133" t="s">
        <v>272</v>
      </c>
      <c r="B59" s="130" t="s">
        <v>272</v>
      </c>
      <c r="C59" s="130" t="s">
        <v>272</v>
      </c>
      <c r="D59" s="134" t="s">
        <v>509</v>
      </c>
      <c r="E59" s="135">
        <v>85824113</v>
      </c>
      <c r="F59" s="135">
        <v>484671208</v>
      </c>
      <c r="G59" s="135">
        <v>33687303</v>
      </c>
      <c r="H59" s="135">
        <v>307919832</v>
      </c>
      <c r="I59" s="135">
        <v>52136810</v>
      </c>
      <c r="J59" s="136">
        <v>176751376</v>
      </c>
    </row>
    <row r="60" spans="1:10" x14ac:dyDescent="0.25">
      <c r="A60" s="133" t="s">
        <v>272</v>
      </c>
      <c r="B60" s="137" t="s">
        <v>272</v>
      </c>
      <c r="C60" s="137" t="s">
        <v>272</v>
      </c>
      <c r="D60" s="134" t="s">
        <v>510</v>
      </c>
      <c r="E60" s="135">
        <v>52330978</v>
      </c>
      <c r="F60" s="135">
        <v>339989741</v>
      </c>
      <c r="G60" s="135">
        <v>31166152</v>
      </c>
      <c r="H60" s="135">
        <v>292521352</v>
      </c>
      <c r="I60" s="135">
        <v>21164826</v>
      </c>
      <c r="J60" s="136">
        <v>47468389</v>
      </c>
    </row>
    <row r="61" spans="1:10" x14ac:dyDescent="0.25">
      <c r="A61" s="133" t="s">
        <v>511</v>
      </c>
      <c r="B61" s="137" t="s">
        <v>272</v>
      </c>
      <c r="C61" s="137" t="s">
        <v>272</v>
      </c>
      <c r="D61" s="134" t="s">
        <v>580</v>
      </c>
      <c r="E61" s="135">
        <v>11753488</v>
      </c>
      <c r="F61" s="135">
        <v>123539526</v>
      </c>
      <c r="G61" s="135">
        <v>11742748</v>
      </c>
      <c r="H61" s="135">
        <v>120456190</v>
      </c>
      <c r="I61" s="135">
        <v>10740</v>
      </c>
      <c r="J61" s="136">
        <v>3083336</v>
      </c>
    </row>
    <row r="62" spans="1:10" x14ac:dyDescent="0.25">
      <c r="A62" s="133" t="s">
        <v>511</v>
      </c>
      <c r="B62" s="137" t="s">
        <v>581</v>
      </c>
      <c r="C62" s="137" t="s">
        <v>272</v>
      </c>
      <c r="D62" s="134" t="s">
        <v>582</v>
      </c>
      <c r="E62" s="135">
        <v>2829378</v>
      </c>
      <c r="F62" s="135">
        <v>32018112</v>
      </c>
      <c r="G62" s="135">
        <v>2829378</v>
      </c>
      <c r="H62" s="135">
        <v>30053415</v>
      </c>
      <c r="I62" s="135">
        <v>0</v>
      </c>
      <c r="J62" s="136">
        <v>1964697</v>
      </c>
    </row>
    <row r="63" spans="1:10" x14ac:dyDescent="0.25">
      <c r="A63" s="133" t="s">
        <v>511</v>
      </c>
      <c r="B63" s="137" t="s">
        <v>581</v>
      </c>
      <c r="C63" s="137" t="s">
        <v>511</v>
      </c>
      <c r="D63" s="134" t="s">
        <v>583</v>
      </c>
      <c r="E63" s="135">
        <v>2461184</v>
      </c>
      <c r="F63" s="135">
        <v>24995875</v>
      </c>
      <c r="G63" s="135">
        <v>2461184</v>
      </c>
      <c r="H63" s="135">
        <v>24995875</v>
      </c>
      <c r="I63" s="135">
        <v>0</v>
      </c>
      <c r="J63" s="136">
        <v>0</v>
      </c>
    </row>
    <row r="64" spans="1:10" x14ac:dyDescent="0.25">
      <c r="A64" s="133" t="s">
        <v>511</v>
      </c>
      <c r="B64" s="137" t="s">
        <v>581</v>
      </c>
      <c r="C64" s="137" t="s">
        <v>515</v>
      </c>
      <c r="D64" s="134" t="s">
        <v>584</v>
      </c>
      <c r="E64" s="135">
        <v>31777</v>
      </c>
      <c r="F64" s="135">
        <v>314239</v>
      </c>
      <c r="G64" s="135">
        <v>31777</v>
      </c>
      <c r="H64" s="135">
        <v>314239</v>
      </c>
      <c r="I64" s="135">
        <v>0</v>
      </c>
      <c r="J64" s="136">
        <v>0</v>
      </c>
    </row>
    <row r="65" spans="1:10" x14ac:dyDescent="0.25">
      <c r="A65" s="133" t="s">
        <v>511</v>
      </c>
      <c r="B65" s="137" t="s">
        <v>581</v>
      </c>
      <c r="C65" s="137" t="s">
        <v>531</v>
      </c>
      <c r="D65" s="134" t="s">
        <v>585</v>
      </c>
      <c r="E65" s="135">
        <v>32797</v>
      </c>
      <c r="F65" s="135">
        <v>1007651</v>
      </c>
      <c r="G65" s="135">
        <v>32797</v>
      </c>
      <c r="H65" s="135">
        <v>1007651</v>
      </c>
      <c r="I65" s="135">
        <v>0</v>
      </c>
      <c r="J65" s="136">
        <v>0</v>
      </c>
    </row>
    <row r="66" spans="1:10" x14ac:dyDescent="0.25">
      <c r="A66" s="133" t="s">
        <v>511</v>
      </c>
      <c r="B66" s="137" t="s">
        <v>581</v>
      </c>
      <c r="C66" s="137" t="s">
        <v>517</v>
      </c>
      <c r="D66" s="134" t="s">
        <v>586</v>
      </c>
      <c r="E66" s="135">
        <v>11296</v>
      </c>
      <c r="F66" s="135">
        <v>53858</v>
      </c>
      <c r="G66" s="135">
        <v>11296</v>
      </c>
      <c r="H66" s="135">
        <v>53858</v>
      </c>
      <c r="I66" s="135">
        <v>0</v>
      </c>
      <c r="J66" s="136">
        <v>0</v>
      </c>
    </row>
    <row r="67" spans="1:10" x14ac:dyDescent="0.25">
      <c r="A67" s="133" t="s">
        <v>511</v>
      </c>
      <c r="B67" s="137" t="s">
        <v>581</v>
      </c>
      <c r="C67" s="137" t="s">
        <v>587</v>
      </c>
      <c r="D67" s="134" t="s">
        <v>588</v>
      </c>
      <c r="E67" s="135">
        <v>292324</v>
      </c>
      <c r="F67" s="135">
        <v>5646489</v>
      </c>
      <c r="G67" s="135">
        <v>292324</v>
      </c>
      <c r="H67" s="135">
        <v>3681792</v>
      </c>
      <c r="I67" s="135">
        <v>0</v>
      </c>
      <c r="J67" s="136">
        <v>1964697</v>
      </c>
    </row>
    <row r="68" spans="1:10" x14ac:dyDescent="0.25">
      <c r="A68" s="133" t="s">
        <v>511</v>
      </c>
      <c r="B68" s="137" t="s">
        <v>589</v>
      </c>
      <c r="C68" s="137" t="s">
        <v>272</v>
      </c>
      <c r="D68" s="134" t="s">
        <v>590</v>
      </c>
      <c r="E68" s="135">
        <v>6581423</v>
      </c>
      <c r="F68" s="135">
        <v>59549997</v>
      </c>
      <c r="G68" s="135">
        <v>6570683</v>
      </c>
      <c r="H68" s="135">
        <v>58431358</v>
      </c>
      <c r="I68" s="135">
        <v>10740</v>
      </c>
      <c r="J68" s="136">
        <v>1118639</v>
      </c>
    </row>
    <row r="69" spans="1:10" x14ac:dyDescent="0.25">
      <c r="A69" s="133" t="s">
        <v>511</v>
      </c>
      <c r="B69" s="137" t="s">
        <v>589</v>
      </c>
      <c r="C69" s="137" t="s">
        <v>515</v>
      </c>
      <c r="D69" s="134" t="s">
        <v>591</v>
      </c>
      <c r="E69" s="135">
        <v>4472990</v>
      </c>
      <c r="F69" s="135">
        <v>41796047</v>
      </c>
      <c r="G69" s="135">
        <v>4462250</v>
      </c>
      <c r="H69" s="135">
        <v>41746047</v>
      </c>
      <c r="I69" s="135">
        <v>10740</v>
      </c>
      <c r="J69" s="136">
        <v>50000</v>
      </c>
    </row>
    <row r="70" spans="1:10" x14ac:dyDescent="0.25">
      <c r="A70" s="133" t="s">
        <v>511</v>
      </c>
      <c r="B70" s="137" t="s">
        <v>589</v>
      </c>
      <c r="C70" s="137" t="s">
        <v>531</v>
      </c>
      <c r="D70" s="134" t="s">
        <v>592</v>
      </c>
      <c r="E70" s="135">
        <v>20014</v>
      </c>
      <c r="F70" s="135">
        <v>102106</v>
      </c>
      <c r="G70" s="135">
        <v>20014</v>
      </c>
      <c r="H70" s="135">
        <v>102106</v>
      </c>
      <c r="I70" s="135">
        <v>0</v>
      </c>
      <c r="J70" s="136">
        <v>0</v>
      </c>
    </row>
    <row r="71" spans="1:10" x14ac:dyDescent="0.25">
      <c r="A71" s="133" t="s">
        <v>511</v>
      </c>
      <c r="B71" s="137" t="s">
        <v>589</v>
      </c>
      <c r="C71" s="137" t="s">
        <v>517</v>
      </c>
      <c r="D71" s="134" t="s">
        <v>593</v>
      </c>
      <c r="E71" s="135">
        <v>6112</v>
      </c>
      <c r="F71" s="135">
        <v>22031</v>
      </c>
      <c r="G71" s="135">
        <v>6112</v>
      </c>
      <c r="H71" s="135">
        <v>22031</v>
      </c>
      <c r="I71" s="135">
        <v>0</v>
      </c>
      <c r="J71" s="136">
        <v>0</v>
      </c>
    </row>
    <row r="72" spans="1:10" x14ac:dyDescent="0.25">
      <c r="A72" s="133" t="s">
        <v>511</v>
      </c>
      <c r="B72" s="137" t="s">
        <v>589</v>
      </c>
      <c r="C72" s="137" t="s">
        <v>587</v>
      </c>
      <c r="D72" s="134" t="s">
        <v>594</v>
      </c>
      <c r="E72" s="135">
        <v>1283495</v>
      </c>
      <c r="F72" s="135">
        <v>8112297</v>
      </c>
      <c r="G72" s="135">
        <v>1283495</v>
      </c>
      <c r="H72" s="135">
        <v>8018908</v>
      </c>
      <c r="I72" s="135">
        <v>0</v>
      </c>
      <c r="J72" s="136">
        <v>93389</v>
      </c>
    </row>
    <row r="73" spans="1:10" x14ac:dyDescent="0.25">
      <c r="A73" s="133" t="s">
        <v>511</v>
      </c>
      <c r="B73" s="137" t="s">
        <v>589</v>
      </c>
      <c r="C73" s="137" t="s">
        <v>522</v>
      </c>
      <c r="D73" s="134" t="s">
        <v>595</v>
      </c>
      <c r="E73" s="135">
        <v>798812</v>
      </c>
      <c r="F73" s="135">
        <v>9517516</v>
      </c>
      <c r="G73" s="135">
        <v>798812</v>
      </c>
      <c r="H73" s="135">
        <v>8542266</v>
      </c>
      <c r="I73" s="135">
        <v>0</v>
      </c>
      <c r="J73" s="136">
        <v>975250</v>
      </c>
    </row>
    <row r="74" spans="1:10" x14ac:dyDescent="0.25">
      <c r="A74" s="133" t="s">
        <v>511</v>
      </c>
      <c r="B74" s="137" t="s">
        <v>596</v>
      </c>
      <c r="C74" s="137" t="s">
        <v>272</v>
      </c>
      <c r="D74" s="134" t="s">
        <v>597</v>
      </c>
      <c r="E74" s="135">
        <v>445428</v>
      </c>
      <c r="F74" s="135">
        <v>6553086</v>
      </c>
      <c r="G74" s="135">
        <v>445428</v>
      </c>
      <c r="H74" s="135">
        <v>6553086</v>
      </c>
      <c r="I74" s="135">
        <v>0</v>
      </c>
      <c r="J74" s="136">
        <v>0</v>
      </c>
    </row>
    <row r="75" spans="1:10" x14ac:dyDescent="0.25">
      <c r="A75" s="133" t="s">
        <v>511</v>
      </c>
      <c r="B75" s="137" t="s">
        <v>596</v>
      </c>
      <c r="C75" s="137" t="s">
        <v>515</v>
      </c>
      <c r="D75" s="134" t="s">
        <v>598</v>
      </c>
      <c r="E75" s="135">
        <v>445428</v>
      </c>
      <c r="F75" s="135">
        <v>6553086</v>
      </c>
      <c r="G75" s="135">
        <v>445428</v>
      </c>
      <c r="H75" s="135">
        <v>6553086</v>
      </c>
      <c r="I75" s="135">
        <v>0</v>
      </c>
      <c r="J75" s="136">
        <v>0</v>
      </c>
    </row>
    <row r="76" spans="1:10" x14ac:dyDescent="0.25">
      <c r="A76" s="133" t="s">
        <v>511</v>
      </c>
      <c r="B76" s="137" t="s">
        <v>599</v>
      </c>
      <c r="C76" s="137" t="s">
        <v>272</v>
      </c>
      <c r="D76" s="134" t="s">
        <v>600</v>
      </c>
      <c r="E76" s="135">
        <v>1897259</v>
      </c>
      <c r="F76" s="135">
        <v>25418331</v>
      </c>
      <c r="G76" s="135">
        <v>1897259</v>
      </c>
      <c r="H76" s="135">
        <v>25418331</v>
      </c>
      <c r="I76" s="135">
        <v>0</v>
      </c>
      <c r="J76" s="136">
        <v>0</v>
      </c>
    </row>
    <row r="77" spans="1:10" x14ac:dyDescent="0.25">
      <c r="A77" s="133" t="s">
        <v>511</v>
      </c>
      <c r="B77" s="137" t="s">
        <v>599</v>
      </c>
      <c r="C77" s="137" t="s">
        <v>511</v>
      </c>
      <c r="D77" s="134" t="s">
        <v>583</v>
      </c>
      <c r="E77" s="135">
        <v>659259</v>
      </c>
      <c r="F77" s="135">
        <v>7088331</v>
      </c>
      <c r="G77" s="135">
        <v>659259</v>
      </c>
      <c r="H77" s="135">
        <v>7088331</v>
      </c>
      <c r="I77" s="135">
        <v>0</v>
      </c>
      <c r="J77" s="136">
        <v>0</v>
      </c>
    </row>
    <row r="78" spans="1:10" x14ac:dyDescent="0.25">
      <c r="A78" s="133" t="s">
        <v>511</v>
      </c>
      <c r="B78" s="137" t="s">
        <v>599</v>
      </c>
      <c r="C78" s="137" t="s">
        <v>515</v>
      </c>
      <c r="D78" s="134" t="s">
        <v>601</v>
      </c>
      <c r="E78" s="135">
        <v>1238000</v>
      </c>
      <c r="F78" s="135">
        <v>18330000</v>
      </c>
      <c r="G78" s="135">
        <v>1238000</v>
      </c>
      <c r="H78" s="135">
        <v>18330000</v>
      </c>
      <c r="I78" s="135">
        <v>0</v>
      </c>
      <c r="J78" s="136">
        <v>0</v>
      </c>
    </row>
    <row r="79" spans="1:10" x14ac:dyDescent="0.25">
      <c r="A79" s="133" t="s">
        <v>515</v>
      </c>
      <c r="B79" s="137" t="s">
        <v>272</v>
      </c>
      <c r="C79" s="137" t="s">
        <v>272</v>
      </c>
      <c r="D79" s="134" t="s">
        <v>602</v>
      </c>
      <c r="E79" s="135">
        <v>525294</v>
      </c>
      <c r="F79" s="135">
        <v>9803665</v>
      </c>
      <c r="G79" s="135">
        <v>525294</v>
      </c>
      <c r="H79" s="135">
        <v>9803665</v>
      </c>
      <c r="I79" s="135">
        <v>0</v>
      </c>
      <c r="J79" s="136">
        <v>0</v>
      </c>
    </row>
    <row r="80" spans="1:10" x14ac:dyDescent="0.25">
      <c r="A80" s="133" t="s">
        <v>515</v>
      </c>
      <c r="B80" s="137" t="s">
        <v>603</v>
      </c>
      <c r="C80" s="137" t="s">
        <v>272</v>
      </c>
      <c r="D80" s="134" t="s">
        <v>604</v>
      </c>
      <c r="E80" s="135">
        <v>523534</v>
      </c>
      <c r="F80" s="135">
        <v>5622415</v>
      </c>
      <c r="G80" s="135">
        <v>523534</v>
      </c>
      <c r="H80" s="135">
        <v>5622415</v>
      </c>
      <c r="I80" s="135">
        <v>0</v>
      </c>
      <c r="J80" s="136">
        <v>0</v>
      </c>
    </row>
    <row r="81" spans="1:10" x14ac:dyDescent="0.25">
      <c r="A81" s="133" t="s">
        <v>515</v>
      </c>
      <c r="B81" s="137" t="s">
        <v>603</v>
      </c>
      <c r="C81" s="137" t="s">
        <v>515</v>
      </c>
      <c r="D81" s="134" t="s">
        <v>677</v>
      </c>
      <c r="E81" s="135">
        <v>0</v>
      </c>
      <c r="F81" s="135">
        <v>61102</v>
      </c>
      <c r="G81" s="135">
        <v>0</v>
      </c>
      <c r="H81" s="135">
        <v>61102</v>
      </c>
      <c r="I81" s="135">
        <v>0</v>
      </c>
      <c r="J81" s="136">
        <v>0</v>
      </c>
    </row>
    <row r="82" spans="1:10" x14ac:dyDescent="0.25">
      <c r="A82" s="133" t="s">
        <v>515</v>
      </c>
      <c r="B82" s="137" t="s">
        <v>603</v>
      </c>
      <c r="C82" s="137" t="s">
        <v>531</v>
      </c>
      <c r="D82" s="134" t="s">
        <v>605</v>
      </c>
      <c r="E82" s="135">
        <v>523534</v>
      </c>
      <c r="F82" s="135">
        <v>5561313</v>
      </c>
      <c r="G82" s="135">
        <v>523534</v>
      </c>
      <c r="H82" s="135">
        <v>5561313</v>
      </c>
      <c r="I82" s="135">
        <v>0</v>
      </c>
      <c r="J82" s="136">
        <v>0</v>
      </c>
    </row>
    <row r="83" spans="1:10" x14ac:dyDescent="0.25">
      <c r="A83" s="133" t="s">
        <v>515</v>
      </c>
      <c r="B83" s="137" t="s">
        <v>606</v>
      </c>
      <c r="C83" s="137" t="s">
        <v>272</v>
      </c>
      <c r="D83" s="134" t="s">
        <v>607</v>
      </c>
      <c r="E83" s="135">
        <v>1760</v>
      </c>
      <c r="F83" s="135">
        <v>4181250</v>
      </c>
      <c r="G83" s="135">
        <v>1760</v>
      </c>
      <c r="H83" s="135">
        <v>4181250</v>
      </c>
      <c r="I83" s="135">
        <v>0</v>
      </c>
      <c r="J83" s="136">
        <v>0</v>
      </c>
    </row>
    <row r="84" spans="1:10" x14ac:dyDescent="0.25">
      <c r="A84" s="133" t="s">
        <v>515</v>
      </c>
      <c r="B84" s="137" t="s">
        <v>606</v>
      </c>
      <c r="C84" s="137" t="s">
        <v>515</v>
      </c>
      <c r="D84" s="134" t="s">
        <v>608</v>
      </c>
      <c r="E84" s="135">
        <v>1760</v>
      </c>
      <c r="F84" s="135">
        <v>4181250</v>
      </c>
      <c r="G84" s="135">
        <v>1760</v>
      </c>
      <c r="H84" s="135">
        <v>4181250</v>
      </c>
      <c r="I84" s="135">
        <v>0</v>
      </c>
      <c r="J84" s="136">
        <v>0</v>
      </c>
    </row>
    <row r="85" spans="1:10" x14ac:dyDescent="0.25">
      <c r="A85" s="133" t="s">
        <v>531</v>
      </c>
      <c r="B85" s="137" t="s">
        <v>272</v>
      </c>
      <c r="C85" s="137" t="s">
        <v>272</v>
      </c>
      <c r="D85" s="134" t="s">
        <v>609</v>
      </c>
      <c r="E85" s="135">
        <v>6857864</v>
      </c>
      <c r="F85" s="135">
        <v>59580320</v>
      </c>
      <c r="G85" s="135">
        <v>6506178</v>
      </c>
      <c r="H85" s="135">
        <v>38372274</v>
      </c>
      <c r="I85" s="135">
        <v>351686</v>
      </c>
      <c r="J85" s="136">
        <v>21208046</v>
      </c>
    </row>
    <row r="86" spans="1:10" x14ac:dyDescent="0.25">
      <c r="A86" s="133" t="s">
        <v>531</v>
      </c>
      <c r="B86" s="137" t="s">
        <v>610</v>
      </c>
      <c r="C86" s="137" t="s">
        <v>272</v>
      </c>
      <c r="D86" s="134" t="s">
        <v>611</v>
      </c>
      <c r="E86" s="135">
        <v>478223</v>
      </c>
      <c r="F86" s="135">
        <v>5246826</v>
      </c>
      <c r="G86" s="135">
        <v>478223</v>
      </c>
      <c r="H86" s="135">
        <v>5246826</v>
      </c>
      <c r="I86" s="135">
        <v>0</v>
      </c>
      <c r="J86" s="136">
        <v>0</v>
      </c>
    </row>
    <row r="87" spans="1:10" x14ac:dyDescent="0.25">
      <c r="A87" s="133" t="s">
        <v>531</v>
      </c>
      <c r="B87" s="137" t="s">
        <v>610</v>
      </c>
      <c r="C87" s="137" t="s">
        <v>515</v>
      </c>
      <c r="D87" s="134" t="s">
        <v>612</v>
      </c>
      <c r="E87" s="135">
        <v>453523</v>
      </c>
      <c r="F87" s="135">
        <v>5218190</v>
      </c>
      <c r="G87" s="135">
        <v>453523</v>
      </c>
      <c r="H87" s="135">
        <v>5218190</v>
      </c>
      <c r="I87" s="135">
        <v>0</v>
      </c>
      <c r="J87" s="136">
        <v>0</v>
      </c>
    </row>
    <row r="88" spans="1:10" x14ac:dyDescent="0.25">
      <c r="A88" s="133" t="s">
        <v>531</v>
      </c>
      <c r="B88" s="137" t="s">
        <v>610</v>
      </c>
      <c r="C88" s="137" t="s">
        <v>517</v>
      </c>
      <c r="D88" s="134" t="s">
        <v>669</v>
      </c>
      <c r="E88" s="135">
        <v>24700</v>
      </c>
      <c r="F88" s="135">
        <v>28636</v>
      </c>
      <c r="G88" s="135">
        <v>24700</v>
      </c>
      <c r="H88" s="135">
        <v>28636</v>
      </c>
      <c r="I88" s="135">
        <v>0</v>
      </c>
      <c r="J88" s="136">
        <v>0</v>
      </c>
    </row>
    <row r="89" spans="1:10" x14ac:dyDescent="0.25">
      <c r="A89" s="133" t="s">
        <v>531</v>
      </c>
      <c r="B89" s="137" t="s">
        <v>613</v>
      </c>
      <c r="C89" s="137" t="s">
        <v>272</v>
      </c>
      <c r="D89" s="134" t="s">
        <v>614</v>
      </c>
      <c r="E89" s="135">
        <v>2467</v>
      </c>
      <c r="F89" s="135">
        <v>65307</v>
      </c>
      <c r="G89" s="135">
        <v>2467</v>
      </c>
      <c r="H89" s="135">
        <v>65307</v>
      </c>
      <c r="I89" s="135">
        <v>0</v>
      </c>
      <c r="J89" s="136">
        <v>0</v>
      </c>
    </row>
    <row r="90" spans="1:10" x14ac:dyDescent="0.25">
      <c r="A90" s="133" t="s">
        <v>531</v>
      </c>
      <c r="B90" s="137" t="s">
        <v>613</v>
      </c>
      <c r="C90" s="137" t="s">
        <v>515</v>
      </c>
      <c r="D90" s="134" t="s">
        <v>615</v>
      </c>
      <c r="E90" s="135">
        <v>2467</v>
      </c>
      <c r="F90" s="135">
        <v>65307</v>
      </c>
      <c r="G90" s="135">
        <v>2467</v>
      </c>
      <c r="H90" s="135">
        <v>65307</v>
      </c>
      <c r="I90" s="135">
        <v>0</v>
      </c>
      <c r="J90" s="136">
        <v>0</v>
      </c>
    </row>
    <row r="91" spans="1:10" x14ac:dyDescent="0.25">
      <c r="A91" s="133" t="s">
        <v>531</v>
      </c>
      <c r="B91" s="137" t="s">
        <v>616</v>
      </c>
      <c r="C91" s="137" t="s">
        <v>272</v>
      </c>
      <c r="D91" s="134" t="s">
        <v>617</v>
      </c>
      <c r="E91" s="135">
        <v>2083421</v>
      </c>
      <c r="F91" s="135">
        <v>30332012</v>
      </c>
      <c r="G91" s="135">
        <v>1731735</v>
      </c>
      <c r="H91" s="135">
        <v>13322808</v>
      </c>
      <c r="I91" s="135">
        <v>351686</v>
      </c>
      <c r="J91" s="136">
        <v>17009204</v>
      </c>
    </row>
    <row r="92" spans="1:10" x14ac:dyDescent="0.25">
      <c r="A92" s="133" t="s">
        <v>531</v>
      </c>
      <c r="B92" s="137" t="s">
        <v>616</v>
      </c>
      <c r="C92" s="137" t="s">
        <v>515</v>
      </c>
      <c r="D92" s="134" t="s">
        <v>618</v>
      </c>
      <c r="E92" s="135">
        <v>2083421</v>
      </c>
      <c r="F92" s="135">
        <v>30332012</v>
      </c>
      <c r="G92" s="135">
        <v>1731735</v>
      </c>
      <c r="H92" s="135">
        <v>13322808</v>
      </c>
      <c r="I92" s="135">
        <v>351686</v>
      </c>
      <c r="J92" s="136">
        <v>17009204</v>
      </c>
    </row>
    <row r="93" spans="1:10" x14ac:dyDescent="0.25">
      <c r="A93" s="133" t="s">
        <v>531</v>
      </c>
      <c r="B93" s="137" t="s">
        <v>619</v>
      </c>
      <c r="C93" s="137" t="s">
        <v>272</v>
      </c>
      <c r="D93" s="134" t="s">
        <v>620</v>
      </c>
      <c r="E93" s="135">
        <v>4293753</v>
      </c>
      <c r="F93" s="135">
        <v>23936175</v>
      </c>
      <c r="G93" s="135">
        <v>4293753</v>
      </c>
      <c r="H93" s="135">
        <v>19737333</v>
      </c>
      <c r="I93" s="135">
        <v>0</v>
      </c>
      <c r="J93" s="136">
        <v>4198842</v>
      </c>
    </row>
    <row r="94" spans="1:10" x14ac:dyDescent="0.25">
      <c r="A94" s="133" t="s">
        <v>531</v>
      </c>
      <c r="B94" s="137" t="s">
        <v>619</v>
      </c>
      <c r="C94" s="137" t="s">
        <v>531</v>
      </c>
      <c r="D94" s="134" t="s">
        <v>621</v>
      </c>
      <c r="E94" s="135">
        <v>231490</v>
      </c>
      <c r="F94" s="135">
        <v>405402</v>
      </c>
      <c r="G94" s="135">
        <v>231490</v>
      </c>
      <c r="H94" s="135">
        <v>405402</v>
      </c>
      <c r="I94" s="135">
        <v>0</v>
      </c>
      <c r="J94" s="136">
        <v>0</v>
      </c>
    </row>
    <row r="95" spans="1:10" x14ac:dyDescent="0.25">
      <c r="A95" s="133" t="s">
        <v>531</v>
      </c>
      <c r="B95" s="137" t="s">
        <v>619</v>
      </c>
      <c r="C95" s="137" t="s">
        <v>587</v>
      </c>
      <c r="D95" s="134" t="s">
        <v>622</v>
      </c>
      <c r="E95" s="135">
        <v>3672300</v>
      </c>
      <c r="F95" s="135">
        <v>19882359</v>
      </c>
      <c r="G95" s="135">
        <v>3672300</v>
      </c>
      <c r="H95" s="135">
        <v>15683517</v>
      </c>
      <c r="I95" s="135">
        <v>0</v>
      </c>
      <c r="J95" s="136">
        <v>4198842</v>
      </c>
    </row>
    <row r="96" spans="1:10" x14ac:dyDescent="0.25">
      <c r="A96" s="133" t="s">
        <v>531</v>
      </c>
      <c r="B96" s="137" t="s">
        <v>619</v>
      </c>
      <c r="C96" s="137" t="s">
        <v>520</v>
      </c>
      <c r="D96" s="134" t="s">
        <v>623</v>
      </c>
      <c r="E96" s="135">
        <v>389963</v>
      </c>
      <c r="F96" s="135">
        <v>3648414</v>
      </c>
      <c r="G96" s="135">
        <v>389963</v>
      </c>
      <c r="H96" s="135">
        <v>3648414</v>
      </c>
      <c r="I96" s="135">
        <v>0</v>
      </c>
      <c r="J96" s="136">
        <v>0</v>
      </c>
    </row>
    <row r="97" spans="1:10" x14ac:dyDescent="0.25">
      <c r="A97" s="133" t="s">
        <v>517</v>
      </c>
      <c r="B97" s="137" t="s">
        <v>272</v>
      </c>
      <c r="C97" s="137" t="s">
        <v>272</v>
      </c>
      <c r="D97" s="134" t="s">
        <v>624</v>
      </c>
      <c r="E97" s="135">
        <v>2474091</v>
      </c>
      <c r="F97" s="135">
        <v>19365300</v>
      </c>
      <c r="G97" s="135">
        <v>2474091</v>
      </c>
      <c r="H97" s="135">
        <v>19365300</v>
      </c>
      <c r="I97" s="135">
        <v>0</v>
      </c>
      <c r="J97" s="136">
        <v>0</v>
      </c>
    </row>
    <row r="98" spans="1:10" x14ac:dyDescent="0.25">
      <c r="A98" s="133" t="s">
        <v>517</v>
      </c>
      <c r="B98" s="137" t="s">
        <v>625</v>
      </c>
      <c r="C98" s="137" t="s">
        <v>272</v>
      </c>
      <c r="D98" s="134" t="s">
        <v>626</v>
      </c>
      <c r="E98" s="135">
        <v>66088</v>
      </c>
      <c r="F98" s="135">
        <v>555107</v>
      </c>
      <c r="G98" s="135">
        <v>66088</v>
      </c>
      <c r="H98" s="135">
        <v>555107</v>
      </c>
      <c r="I98" s="135">
        <v>0</v>
      </c>
      <c r="J98" s="136">
        <v>0</v>
      </c>
    </row>
    <row r="99" spans="1:10" x14ac:dyDescent="0.25">
      <c r="A99" s="133" t="s">
        <v>517</v>
      </c>
      <c r="B99" s="137" t="s">
        <v>625</v>
      </c>
      <c r="C99" s="137" t="s">
        <v>515</v>
      </c>
      <c r="D99" s="134" t="s">
        <v>627</v>
      </c>
      <c r="E99" s="135">
        <v>66088</v>
      </c>
      <c r="F99" s="135">
        <v>555107</v>
      </c>
      <c r="G99" s="135">
        <v>66088</v>
      </c>
      <c r="H99" s="135">
        <v>555107</v>
      </c>
      <c r="I99" s="135">
        <v>0</v>
      </c>
      <c r="J99" s="136">
        <v>0</v>
      </c>
    </row>
    <row r="100" spans="1:10" x14ac:dyDescent="0.25">
      <c r="A100" s="133" t="s">
        <v>517</v>
      </c>
      <c r="B100" s="137" t="s">
        <v>628</v>
      </c>
      <c r="C100" s="137" t="s">
        <v>272</v>
      </c>
      <c r="D100" s="134" t="s">
        <v>629</v>
      </c>
      <c r="E100" s="135">
        <v>2408003</v>
      </c>
      <c r="F100" s="135">
        <v>18810193</v>
      </c>
      <c r="G100" s="135">
        <v>2408003</v>
      </c>
      <c r="H100" s="135">
        <v>18810193</v>
      </c>
      <c r="I100" s="135">
        <v>0</v>
      </c>
      <c r="J100" s="136">
        <v>0</v>
      </c>
    </row>
    <row r="101" spans="1:10" x14ac:dyDescent="0.25">
      <c r="A101" s="133" t="s">
        <v>517</v>
      </c>
      <c r="B101" s="137" t="s">
        <v>628</v>
      </c>
      <c r="C101" s="137" t="s">
        <v>515</v>
      </c>
      <c r="D101" s="134" t="s">
        <v>630</v>
      </c>
      <c r="E101" s="135">
        <v>2408003</v>
      </c>
      <c r="F101" s="135">
        <v>18810193</v>
      </c>
      <c r="G101" s="135">
        <v>2408003</v>
      </c>
      <c r="H101" s="135">
        <v>18810193</v>
      </c>
      <c r="I101" s="135">
        <v>0</v>
      </c>
      <c r="J101" s="136">
        <v>0</v>
      </c>
    </row>
    <row r="102" spans="1:10" x14ac:dyDescent="0.25">
      <c r="A102" s="133" t="s">
        <v>587</v>
      </c>
      <c r="B102" s="137" t="s">
        <v>272</v>
      </c>
      <c r="C102" s="137" t="s">
        <v>272</v>
      </c>
      <c r="D102" s="134" t="s">
        <v>631</v>
      </c>
      <c r="E102" s="135">
        <v>28330883</v>
      </c>
      <c r="F102" s="135">
        <v>101018567</v>
      </c>
      <c r="G102" s="135">
        <v>7528483</v>
      </c>
      <c r="H102" s="135">
        <v>77841560</v>
      </c>
      <c r="I102" s="135">
        <v>20802400</v>
      </c>
      <c r="J102" s="136">
        <v>23177007</v>
      </c>
    </row>
    <row r="103" spans="1:10" x14ac:dyDescent="0.25">
      <c r="A103" s="133" t="s">
        <v>587</v>
      </c>
      <c r="B103" s="137" t="s">
        <v>632</v>
      </c>
      <c r="C103" s="137" t="s">
        <v>272</v>
      </c>
      <c r="D103" s="134" t="s">
        <v>633</v>
      </c>
      <c r="E103" s="135">
        <v>16388</v>
      </c>
      <c r="F103" s="135">
        <v>719116</v>
      </c>
      <c r="G103" s="135">
        <v>13988</v>
      </c>
      <c r="H103" s="135">
        <v>152916</v>
      </c>
      <c r="I103" s="135">
        <v>2400</v>
      </c>
      <c r="J103" s="136">
        <v>566200</v>
      </c>
    </row>
    <row r="104" spans="1:10" x14ac:dyDescent="0.25">
      <c r="A104" s="133" t="s">
        <v>587</v>
      </c>
      <c r="B104" s="137" t="s">
        <v>632</v>
      </c>
      <c r="C104" s="137" t="s">
        <v>515</v>
      </c>
      <c r="D104" s="134" t="s">
        <v>634</v>
      </c>
      <c r="E104" s="135">
        <v>16388</v>
      </c>
      <c r="F104" s="135">
        <v>719116</v>
      </c>
      <c r="G104" s="135">
        <v>13988</v>
      </c>
      <c r="H104" s="135">
        <v>152916</v>
      </c>
      <c r="I104" s="135">
        <v>2400</v>
      </c>
      <c r="J104" s="136">
        <v>566200</v>
      </c>
    </row>
    <row r="105" spans="1:10" x14ac:dyDescent="0.25">
      <c r="A105" s="133" t="s">
        <v>587</v>
      </c>
      <c r="B105" s="137" t="s">
        <v>635</v>
      </c>
      <c r="C105" s="137" t="s">
        <v>272</v>
      </c>
      <c r="D105" s="134" t="s">
        <v>636</v>
      </c>
      <c r="E105" s="135">
        <v>28314495</v>
      </c>
      <c r="F105" s="135">
        <v>100299451</v>
      </c>
      <c r="G105" s="135">
        <v>7514495</v>
      </c>
      <c r="H105" s="135">
        <v>77688644</v>
      </c>
      <c r="I105" s="135">
        <v>20800000</v>
      </c>
      <c r="J105" s="136">
        <v>22610807</v>
      </c>
    </row>
    <row r="106" spans="1:10" x14ac:dyDescent="0.25">
      <c r="A106" s="133" t="s">
        <v>587</v>
      </c>
      <c r="B106" s="137" t="s">
        <v>635</v>
      </c>
      <c r="C106" s="137" t="s">
        <v>511</v>
      </c>
      <c r="D106" s="134" t="s">
        <v>583</v>
      </c>
      <c r="E106" s="135">
        <v>4797089</v>
      </c>
      <c r="F106" s="135">
        <v>54902012</v>
      </c>
      <c r="G106" s="135">
        <v>4797089</v>
      </c>
      <c r="H106" s="135">
        <v>54902012</v>
      </c>
      <c r="I106" s="135">
        <v>0</v>
      </c>
      <c r="J106" s="136">
        <v>0</v>
      </c>
    </row>
    <row r="107" spans="1:10" x14ac:dyDescent="0.25">
      <c r="A107" s="133" t="s">
        <v>587</v>
      </c>
      <c r="B107" s="137" t="s">
        <v>635</v>
      </c>
      <c r="C107" s="137" t="s">
        <v>515</v>
      </c>
      <c r="D107" s="134" t="s">
        <v>637</v>
      </c>
      <c r="E107" s="135">
        <v>137500</v>
      </c>
      <c r="F107" s="135">
        <v>557500</v>
      </c>
      <c r="G107" s="135">
        <v>137500</v>
      </c>
      <c r="H107" s="135">
        <v>557500</v>
      </c>
      <c r="I107" s="135">
        <v>0</v>
      </c>
      <c r="J107" s="136">
        <v>0</v>
      </c>
    </row>
    <row r="108" spans="1:10" x14ac:dyDescent="0.25">
      <c r="A108" s="133" t="s">
        <v>587</v>
      </c>
      <c r="B108" s="137" t="s">
        <v>635</v>
      </c>
      <c r="C108" s="137" t="s">
        <v>531</v>
      </c>
      <c r="D108" s="134" t="s">
        <v>638</v>
      </c>
      <c r="E108" s="135">
        <v>23379906</v>
      </c>
      <c r="F108" s="135">
        <v>44839939</v>
      </c>
      <c r="G108" s="135">
        <v>2579906</v>
      </c>
      <c r="H108" s="135">
        <v>22229132</v>
      </c>
      <c r="I108" s="135">
        <v>20800000</v>
      </c>
      <c r="J108" s="136">
        <v>22610807</v>
      </c>
    </row>
    <row r="109" spans="1:10" x14ac:dyDescent="0.25">
      <c r="A109" s="133" t="s">
        <v>520</v>
      </c>
      <c r="B109" s="137" t="s">
        <v>272</v>
      </c>
      <c r="C109" s="137" t="s">
        <v>272</v>
      </c>
      <c r="D109" s="134" t="s">
        <v>639</v>
      </c>
      <c r="E109" s="135">
        <v>2296783</v>
      </c>
      <c r="F109" s="135">
        <v>25704918</v>
      </c>
      <c r="G109" s="135">
        <v>2296783</v>
      </c>
      <c r="H109" s="135">
        <v>25704918</v>
      </c>
      <c r="I109" s="135">
        <v>0</v>
      </c>
      <c r="J109" s="136">
        <v>0</v>
      </c>
    </row>
    <row r="110" spans="1:10" x14ac:dyDescent="0.25">
      <c r="A110" s="133" t="s">
        <v>520</v>
      </c>
      <c r="B110" s="137" t="s">
        <v>640</v>
      </c>
      <c r="C110" s="137" t="s">
        <v>272</v>
      </c>
      <c r="D110" s="134" t="s">
        <v>641</v>
      </c>
      <c r="E110" s="135">
        <v>2296783</v>
      </c>
      <c r="F110" s="135">
        <v>25704918</v>
      </c>
      <c r="G110" s="135">
        <v>2296783</v>
      </c>
      <c r="H110" s="135">
        <v>25704918</v>
      </c>
      <c r="I110" s="135">
        <v>0</v>
      </c>
      <c r="J110" s="136">
        <v>0</v>
      </c>
    </row>
    <row r="111" spans="1:10" x14ac:dyDescent="0.25">
      <c r="A111" s="133" t="s">
        <v>520</v>
      </c>
      <c r="B111" s="137" t="s">
        <v>640</v>
      </c>
      <c r="C111" s="137" t="s">
        <v>511</v>
      </c>
      <c r="D111" s="134" t="s">
        <v>642</v>
      </c>
      <c r="E111" s="135">
        <v>2245502</v>
      </c>
      <c r="F111" s="135">
        <v>25243389</v>
      </c>
      <c r="G111" s="135">
        <v>2245502</v>
      </c>
      <c r="H111" s="135">
        <v>25243389</v>
      </c>
      <c r="I111" s="135">
        <v>0</v>
      </c>
      <c r="J111" s="136">
        <v>0</v>
      </c>
    </row>
    <row r="112" spans="1:10" x14ac:dyDescent="0.25">
      <c r="A112" s="133" t="s">
        <v>520</v>
      </c>
      <c r="B112" s="137" t="s">
        <v>640</v>
      </c>
      <c r="C112" s="137" t="s">
        <v>515</v>
      </c>
      <c r="D112" s="134" t="s">
        <v>643</v>
      </c>
      <c r="E112" s="135">
        <v>51281</v>
      </c>
      <c r="F112" s="135">
        <v>461529</v>
      </c>
      <c r="G112" s="135">
        <v>51281</v>
      </c>
      <c r="H112" s="135">
        <v>461529</v>
      </c>
      <c r="I112" s="135">
        <v>0</v>
      </c>
      <c r="J112" s="136">
        <v>0</v>
      </c>
    </row>
    <row r="113" spans="1:10" x14ac:dyDescent="0.25">
      <c r="A113" s="133" t="s">
        <v>526</v>
      </c>
      <c r="B113" s="137" t="s">
        <v>272</v>
      </c>
      <c r="C113" s="137" t="s">
        <v>272</v>
      </c>
      <c r="D113" s="134" t="s">
        <v>644</v>
      </c>
      <c r="E113" s="135">
        <v>92575</v>
      </c>
      <c r="F113" s="135">
        <v>977445</v>
      </c>
      <c r="G113" s="135">
        <v>92575</v>
      </c>
      <c r="H113" s="135">
        <v>977445</v>
      </c>
      <c r="I113" s="135">
        <v>0</v>
      </c>
      <c r="J113" s="136">
        <v>0</v>
      </c>
    </row>
    <row r="114" spans="1:10" x14ac:dyDescent="0.25">
      <c r="A114" s="133" t="s">
        <v>526</v>
      </c>
      <c r="B114" s="137" t="s">
        <v>645</v>
      </c>
      <c r="C114" s="137" t="s">
        <v>272</v>
      </c>
      <c r="D114" s="134" t="s">
        <v>395</v>
      </c>
      <c r="E114" s="135">
        <v>92575</v>
      </c>
      <c r="F114" s="135">
        <v>977445</v>
      </c>
      <c r="G114" s="135">
        <v>92575</v>
      </c>
      <c r="H114" s="135">
        <v>977445</v>
      </c>
      <c r="I114" s="135">
        <v>0</v>
      </c>
      <c r="J114" s="136">
        <v>0</v>
      </c>
    </row>
    <row r="115" spans="1:10" x14ac:dyDescent="0.25">
      <c r="A115" s="133" t="s">
        <v>526</v>
      </c>
      <c r="B115" s="137" t="s">
        <v>645</v>
      </c>
      <c r="C115" s="137" t="s">
        <v>515</v>
      </c>
      <c r="D115" s="134" t="s">
        <v>646</v>
      </c>
      <c r="E115" s="135">
        <v>92575</v>
      </c>
      <c r="F115" s="135">
        <v>977445</v>
      </c>
      <c r="G115" s="135">
        <v>92575</v>
      </c>
      <c r="H115" s="135">
        <v>977445</v>
      </c>
      <c r="I115" s="135">
        <v>0</v>
      </c>
      <c r="J115" s="136">
        <v>0</v>
      </c>
    </row>
    <row r="116" spans="1:10" x14ac:dyDescent="0.25">
      <c r="A116" s="133" t="s">
        <v>272</v>
      </c>
      <c r="B116" s="137" t="s">
        <v>272</v>
      </c>
      <c r="C116" s="137" t="s">
        <v>272</v>
      </c>
      <c r="D116" s="134" t="s">
        <v>573</v>
      </c>
      <c r="E116" s="135">
        <v>33493135</v>
      </c>
      <c r="F116" s="135">
        <v>144681467</v>
      </c>
      <c r="G116" s="135">
        <v>2521151</v>
      </c>
      <c r="H116" s="135">
        <v>15398480</v>
      </c>
      <c r="I116" s="135">
        <v>30971984</v>
      </c>
      <c r="J116" s="136">
        <v>129282987</v>
      </c>
    </row>
    <row r="117" spans="1:10" x14ac:dyDescent="0.25">
      <c r="A117" s="133" t="s">
        <v>511</v>
      </c>
      <c r="B117" s="137" t="s">
        <v>272</v>
      </c>
      <c r="C117" s="137" t="s">
        <v>272</v>
      </c>
      <c r="D117" s="134" t="s">
        <v>580</v>
      </c>
      <c r="E117" s="135">
        <v>3001643</v>
      </c>
      <c r="F117" s="135">
        <v>17952056</v>
      </c>
      <c r="G117" s="135">
        <v>81000</v>
      </c>
      <c r="H117" s="135">
        <v>5470949</v>
      </c>
      <c r="I117" s="135">
        <v>2920643</v>
      </c>
      <c r="J117" s="136">
        <v>12481107</v>
      </c>
    </row>
    <row r="118" spans="1:10" x14ac:dyDescent="0.25">
      <c r="A118" s="133" t="s">
        <v>511</v>
      </c>
      <c r="B118" s="137" t="s">
        <v>581</v>
      </c>
      <c r="C118" s="137" t="s">
        <v>272</v>
      </c>
      <c r="D118" s="134" t="s">
        <v>582</v>
      </c>
      <c r="E118" s="135">
        <v>21000</v>
      </c>
      <c r="F118" s="135">
        <v>1353886</v>
      </c>
      <c r="G118" s="135">
        <v>21000</v>
      </c>
      <c r="H118" s="135">
        <v>1353886</v>
      </c>
      <c r="I118" s="135">
        <v>0</v>
      </c>
      <c r="J118" s="136">
        <v>0</v>
      </c>
    </row>
    <row r="119" spans="1:10" x14ac:dyDescent="0.25">
      <c r="A119" s="133" t="s">
        <v>511</v>
      </c>
      <c r="B119" s="137" t="s">
        <v>581</v>
      </c>
      <c r="C119" s="137" t="s">
        <v>647</v>
      </c>
      <c r="D119" s="134" t="s">
        <v>648</v>
      </c>
      <c r="E119" s="135">
        <v>21000</v>
      </c>
      <c r="F119" s="135">
        <v>1353886</v>
      </c>
      <c r="G119" s="135">
        <v>21000</v>
      </c>
      <c r="H119" s="135">
        <v>1353886</v>
      </c>
      <c r="I119" s="135">
        <v>0</v>
      </c>
      <c r="J119" s="136">
        <v>0</v>
      </c>
    </row>
    <row r="120" spans="1:10" x14ac:dyDescent="0.25">
      <c r="A120" s="133" t="s">
        <v>511</v>
      </c>
      <c r="B120" s="137" t="s">
        <v>589</v>
      </c>
      <c r="C120" s="137" t="s">
        <v>272</v>
      </c>
      <c r="D120" s="134" t="s">
        <v>590</v>
      </c>
      <c r="E120" s="135">
        <v>2980643</v>
      </c>
      <c r="F120" s="135">
        <v>15948170</v>
      </c>
      <c r="G120" s="135">
        <v>60000</v>
      </c>
      <c r="H120" s="135">
        <v>3467063</v>
      </c>
      <c r="I120" s="135">
        <v>2920643</v>
      </c>
      <c r="J120" s="136">
        <v>12481107</v>
      </c>
    </row>
    <row r="121" spans="1:10" x14ac:dyDescent="0.25">
      <c r="A121" s="133" t="s">
        <v>511</v>
      </c>
      <c r="B121" s="137" t="s">
        <v>589</v>
      </c>
      <c r="C121" s="137" t="s">
        <v>647</v>
      </c>
      <c r="D121" s="134" t="s">
        <v>648</v>
      </c>
      <c r="E121" s="135">
        <v>2980643</v>
      </c>
      <c r="F121" s="135">
        <v>15948170</v>
      </c>
      <c r="G121" s="135">
        <v>60000</v>
      </c>
      <c r="H121" s="135">
        <v>3467063</v>
      </c>
      <c r="I121" s="135">
        <v>2920643</v>
      </c>
      <c r="J121" s="136">
        <v>12481107</v>
      </c>
    </row>
    <row r="122" spans="1:10" x14ac:dyDescent="0.25">
      <c r="A122" s="133" t="s">
        <v>511</v>
      </c>
      <c r="B122" s="137" t="s">
        <v>599</v>
      </c>
      <c r="C122" s="137" t="s">
        <v>272</v>
      </c>
      <c r="D122" s="134" t="s">
        <v>600</v>
      </c>
      <c r="E122" s="135">
        <v>0</v>
      </c>
      <c r="F122" s="135">
        <v>650000</v>
      </c>
      <c r="G122" s="135">
        <v>0</v>
      </c>
      <c r="H122" s="135">
        <v>650000</v>
      </c>
      <c r="I122" s="135">
        <v>0</v>
      </c>
      <c r="J122" s="136">
        <v>0</v>
      </c>
    </row>
    <row r="123" spans="1:10" x14ac:dyDescent="0.25">
      <c r="A123" s="133" t="s">
        <v>511</v>
      </c>
      <c r="B123" s="137" t="s">
        <v>599</v>
      </c>
      <c r="C123" s="137" t="s">
        <v>647</v>
      </c>
      <c r="D123" s="134" t="s">
        <v>648</v>
      </c>
      <c r="E123" s="135">
        <v>0</v>
      </c>
      <c r="F123" s="135">
        <v>650000</v>
      </c>
      <c r="G123" s="135">
        <v>0</v>
      </c>
      <c r="H123" s="135">
        <v>650000</v>
      </c>
      <c r="I123" s="135">
        <v>0</v>
      </c>
      <c r="J123" s="136">
        <v>0</v>
      </c>
    </row>
    <row r="124" spans="1:10" x14ac:dyDescent="0.25">
      <c r="A124" s="133" t="s">
        <v>515</v>
      </c>
      <c r="B124" s="137" t="s">
        <v>272</v>
      </c>
      <c r="C124" s="137" t="s">
        <v>272</v>
      </c>
      <c r="D124" s="134" t="s">
        <v>602</v>
      </c>
      <c r="E124" s="135">
        <v>96500</v>
      </c>
      <c r="F124" s="135">
        <v>96500</v>
      </c>
      <c r="G124" s="135">
        <v>96500</v>
      </c>
      <c r="H124" s="135">
        <v>96500</v>
      </c>
      <c r="I124" s="135">
        <v>0</v>
      </c>
      <c r="J124" s="136">
        <v>0</v>
      </c>
    </row>
    <row r="125" spans="1:10" x14ac:dyDescent="0.25">
      <c r="A125" s="133" t="s">
        <v>515</v>
      </c>
      <c r="B125" s="137" t="s">
        <v>603</v>
      </c>
      <c r="C125" s="137" t="s">
        <v>272</v>
      </c>
      <c r="D125" s="134" t="s">
        <v>604</v>
      </c>
      <c r="E125" s="135">
        <v>96500</v>
      </c>
      <c r="F125" s="135">
        <v>96500</v>
      </c>
      <c r="G125" s="135">
        <v>96500</v>
      </c>
      <c r="H125" s="135">
        <v>96500</v>
      </c>
      <c r="I125" s="135">
        <v>0</v>
      </c>
      <c r="J125" s="136">
        <v>0</v>
      </c>
    </row>
    <row r="126" spans="1:10" x14ac:dyDescent="0.25">
      <c r="A126" s="133" t="s">
        <v>515</v>
      </c>
      <c r="B126" s="137" t="s">
        <v>603</v>
      </c>
      <c r="C126" s="137" t="s">
        <v>647</v>
      </c>
      <c r="D126" s="134" t="s">
        <v>648</v>
      </c>
      <c r="E126" s="135">
        <v>96500</v>
      </c>
      <c r="F126" s="135">
        <v>96500</v>
      </c>
      <c r="G126" s="135">
        <v>96500</v>
      </c>
      <c r="H126" s="135">
        <v>96500</v>
      </c>
      <c r="I126" s="135">
        <v>0</v>
      </c>
      <c r="J126" s="136">
        <v>0</v>
      </c>
    </row>
    <row r="127" spans="1:10" x14ac:dyDescent="0.25">
      <c r="A127" s="133" t="s">
        <v>531</v>
      </c>
      <c r="B127" s="137" t="s">
        <v>272</v>
      </c>
      <c r="C127" s="137" t="s">
        <v>272</v>
      </c>
      <c r="D127" s="134" t="s">
        <v>609</v>
      </c>
      <c r="E127" s="135">
        <v>29545897</v>
      </c>
      <c r="F127" s="135">
        <v>118437505</v>
      </c>
      <c r="G127" s="135">
        <v>1494556</v>
      </c>
      <c r="H127" s="135">
        <v>1635625</v>
      </c>
      <c r="I127" s="135">
        <v>28051341</v>
      </c>
      <c r="J127" s="136">
        <v>116801880</v>
      </c>
    </row>
    <row r="128" spans="1:10" x14ac:dyDescent="0.25">
      <c r="A128" s="133" t="s">
        <v>531</v>
      </c>
      <c r="B128" s="137" t="s">
        <v>610</v>
      </c>
      <c r="C128" s="137" t="s">
        <v>272</v>
      </c>
      <c r="D128" s="134" t="s">
        <v>611</v>
      </c>
      <c r="E128" s="135">
        <v>0</v>
      </c>
      <c r="F128" s="135">
        <v>959400</v>
      </c>
      <c r="G128" s="135">
        <v>0</v>
      </c>
      <c r="H128" s="135">
        <v>136580</v>
      </c>
      <c r="I128" s="135">
        <v>0</v>
      </c>
      <c r="J128" s="136">
        <v>822820</v>
      </c>
    </row>
    <row r="129" spans="1:10" x14ac:dyDescent="0.25">
      <c r="A129" s="133" t="s">
        <v>531</v>
      </c>
      <c r="B129" s="137" t="s">
        <v>610</v>
      </c>
      <c r="C129" s="137" t="s">
        <v>587</v>
      </c>
      <c r="D129" s="134" t="s">
        <v>678</v>
      </c>
      <c r="E129" s="135">
        <v>0</v>
      </c>
      <c r="F129" s="135">
        <v>959400</v>
      </c>
      <c r="G129" s="135">
        <v>0</v>
      </c>
      <c r="H129" s="135">
        <v>136580</v>
      </c>
      <c r="I129" s="135">
        <v>0</v>
      </c>
      <c r="J129" s="136">
        <v>822820</v>
      </c>
    </row>
    <row r="130" spans="1:10" x14ac:dyDescent="0.25">
      <c r="A130" s="133" t="s">
        <v>531</v>
      </c>
      <c r="B130" s="137" t="s">
        <v>616</v>
      </c>
      <c r="C130" s="137" t="s">
        <v>272</v>
      </c>
      <c r="D130" s="134" t="s">
        <v>617</v>
      </c>
      <c r="E130" s="135">
        <v>29545897</v>
      </c>
      <c r="F130" s="135">
        <v>117211153</v>
      </c>
      <c r="G130" s="135">
        <v>1494556</v>
      </c>
      <c r="H130" s="135">
        <v>1499045</v>
      </c>
      <c r="I130" s="135">
        <v>28051341</v>
      </c>
      <c r="J130" s="136">
        <v>115712108</v>
      </c>
    </row>
    <row r="131" spans="1:10" x14ac:dyDescent="0.25">
      <c r="A131" s="133" t="s">
        <v>531</v>
      </c>
      <c r="B131" s="137" t="s">
        <v>616</v>
      </c>
      <c r="C131" s="137" t="s">
        <v>531</v>
      </c>
      <c r="D131" s="134" t="s">
        <v>649</v>
      </c>
      <c r="E131" s="135">
        <v>29545897</v>
      </c>
      <c r="F131" s="135">
        <v>117211153</v>
      </c>
      <c r="G131" s="135">
        <v>1494556</v>
      </c>
      <c r="H131" s="135">
        <v>1499045</v>
      </c>
      <c r="I131" s="135">
        <v>28051341</v>
      </c>
      <c r="J131" s="136">
        <v>115712108</v>
      </c>
    </row>
    <row r="132" spans="1:10" x14ac:dyDescent="0.25">
      <c r="A132" s="133" t="s">
        <v>531</v>
      </c>
      <c r="B132" s="137" t="s">
        <v>619</v>
      </c>
      <c r="C132" s="137" t="s">
        <v>272</v>
      </c>
      <c r="D132" s="134" t="s">
        <v>620</v>
      </c>
      <c r="E132" s="135">
        <v>0</v>
      </c>
      <c r="F132" s="135">
        <v>266952</v>
      </c>
      <c r="G132" s="135">
        <v>0</v>
      </c>
      <c r="H132" s="135">
        <v>0</v>
      </c>
      <c r="I132" s="135">
        <v>0</v>
      </c>
      <c r="J132" s="136">
        <v>266952</v>
      </c>
    </row>
    <row r="133" spans="1:10" x14ac:dyDescent="0.25">
      <c r="A133" s="133" t="s">
        <v>531</v>
      </c>
      <c r="B133" s="137" t="s">
        <v>619</v>
      </c>
      <c r="C133" s="137" t="s">
        <v>555</v>
      </c>
      <c r="D133" s="134" t="s">
        <v>692</v>
      </c>
      <c r="E133" s="135">
        <v>0</v>
      </c>
      <c r="F133" s="135">
        <v>180000</v>
      </c>
      <c r="G133" s="135">
        <v>0</v>
      </c>
      <c r="H133" s="135">
        <v>0</v>
      </c>
      <c r="I133" s="135">
        <v>0</v>
      </c>
      <c r="J133" s="136">
        <v>180000</v>
      </c>
    </row>
    <row r="134" spans="1:10" x14ac:dyDescent="0.25">
      <c r="A134" s="133" t="s">
        <v>531</v>
      </c>
      <c r="B134" s="137" t="s">
        <v>619</v>
      </c>
      <c r="C134" s="137" t="s">
        <v>526</v>
      </c>
      <c r="D134" s="134" t="s">
        <v>650</v>
      </c>
      <c r="E134" s="135">
        <v>0</v>
      </c>
      <c r="F134" s="135">
        <v>86952</v>
      </c>
      <c r="G134" s="135">
        <v>0</v>
      </c>
      <c r="H134" s="135">
        <v>0</v>
      </c>
      <c r="I134" s="135">
        <v>0</v>
      </c>
      <c r="J134" s="136">
        <v>86952</v>
      </c>
    </row>
    <row r="135" spans="1:10" x14ac:dyDescent="0.25">
      <c r="A135" s="133" t="s">
        <v>517</v>
      </c>
      <c r="B135" s="137" t="s">
        <v>272</v>
      </c>
      <c r="C135" s="137" t="s">
        <v>272</v>
      </c>
      <c r="D135" s="134" t="s">
        <v>624</v>
      </c>
      <c r="E135" s="135">
        <v>623895</v>
      </c>
      <c r="F135" s="135">
        <v>3130254</v>
      </c>
      <c r="G135" s="135">
        <v>623895</v>
      </c>
      <c r="H135" s="135">
        <v>3130254</v>
      </c>
      <c r="I135" s="135">
        <v>0</v>
      </c>
      <c r="J135" s="136">
        <v>0</v>
      </c>
    </row>
    <row r="136" spans="1:10" x14ac:dyDescent="0.25">
      <c r="A136" s="133" t="s">
        <v>517</v>
      </c>
      <c r="B136" s="137" t="s">
        <v>628</v>
      </c>
      <c r="C136" s="137" t="s">
        <v>272</v>
      </c>
      <c r="D136" s="134" t="s">
        <v>629</v>
      </c>
      <c r="E136" s="135">
        <v>623895</v>
      </c>
      <c r="F136" s="135">
        <v>3130254</v>
      </c>
      <c r="G136" s="135">
        <v>623895</v>
      </c>
      <c r="H136" s="135">
        <v>3130254</v>
      </c>
      <c r="I136" s="135">
        <v>0</v>
      </c>
      <c r="J136" s="136">
        <v>0</v>
      </c>
    </row>
    <row r="137" spans="1:10" x14ac:dyDescent="0.25">
      <c r="A137" s="133" t="s">
        <v>517</v>
      </c>
      <c r="B137" s="137" t="s">
        <v>628</v>
      </c>
      <c r="C137" s="137" t="s">
        <v>647</v>
      </c>
      <c r="D137" s="134" t="s">
        <v>648</v>
      </c>
      <c r="E137" s="135">
        <v>623895</v>
      </c>
      <c r="F137" s="135">
        <v>3130254</v>
      </c>
      <c r="G137" s="135">
        <v>623895</v>
      </c>
      <c r="H137" s="135">
        <v>3130254</v>
      </c>
      <c r="I137" s="135">
        <v>0</v>
      </c>
      <c r="J137" s="136">
        <v>0</v>
      </c>
    </row>
    <row r="138" spans="1:10" x14ac:dyDescent="0.25">
      <c r="A138" s="133" t="s">
        <v>587</v>
      </c>
      <c r="B138" s="137" t="s">
        <v>272</v>
      </c>
      <c r="C138" s="137" t="s">
        <v>272</v>
      </c>
      <c r="D138" s="134" t="s">
        <v>631</v>
      </c>
      <c r="E138" s="135">
        <v>225200</v>
      </c>
      <c r="F138" s="135">
        <v>5065152</v>
      </c>
      <c r="G138" s="135">
        <v>225200</v>
      </c>
      <c r="H138" s="135">
        <v>5065152</v>
      </c>
      <c r="I138" s="135">
        <v>0</v>
      </c>
      <c r="J138" s="136">
        <v>0</v>
      </c>
    </row>
    <row r="139" spans="1:10" x14ac:dyDescent="0.25">
      <c r="A139" s="133" t="s">
        <v>587</v>
      </c>
      <c r="B139" s="137" t="s">
        <v>635</v>
      </c>
      <c r="C139" s="137" t="s">
        <v>272</v>
      </c>
      <c r="D139" s="134" t="s">
        <v>636</v>
      </c>
      <c r="E139" s="135">
        <v>225200</v>
      </c>
      <c r="F139" s="135">
        <v>5065152</v>
      </c>
      <c r="G139" s="135">
        <v>225200</v>
      </c>
      <c r="H139" s="135">
        <v>5065152</v>
      </c>
      <c r="I139" s="135">
        <v>0</v>
      </c>
      <c r="J139" s="136">
        <v>0</v>
      </c>
    </row>
    <row r="140" spans="1:10" x14ac:dyDescent="0.25">
      <c r="A140" s="133" t="s">
        <v>587</v>
      </c>
      <c r="B140" s="137" t="s">
        <v>635</v>
      </c>
      <c r="C140" s="137" t="s">
        <v>647</v>
      </c>
      <c r="D140" s="134" t="s">
        <v>648</v>
      </c>
      <c r="E140" s="135">
        <v>225200</v>
      </c>
      <c r="F140" s="135">
        <v>5065152</v>
      </c>
      <c r="G140" s="135">
        <v>225200</v>
      </c>
      <c r="H140" s="135">
        <v>5065152</v>
      </c>
      <c r="I140" s="135">
        <v>0</v>
      </c>
      <c r="J140" s="136">
        <v>0</v>
      </c>
    </row>
    <row r="141" spans="1:10" x14ac:dyDescent="0.25">
      <c r="A141" s="133" t="s">
        <v>272</v>
      </c>
      <c r="B141" s="137" t="s">
        <v>272</v>
      </c>
      <c r="C141" s="137" t="s">
        <v>272</v>
      </c>
      <c r="D141" s="134" t="s">
        <v>651</v>
      </c>
      <c r="E141" s="135">
        <v>672448</v>
      </c>
      <c r="F141" s="135">
        <v>-2104464</v>
      </c>
      <c r="G141" s="135">
        <v>672448</v>
      </c>
      <c r="H141" s="135">
        <v>-2104464</v>
      </c>
      <c r="I141" s="135">
        <v>0</v>
      </c>
      <c r="J141" s="136">
        <v>0</v>
      </c>
    </row>
    <row r="142" spans="1:10" x14ac:dyDescent="0.25">
      <c r="D142" s="134" t="s">
        <v>694</v>
      </c>
      <c r="E142" s="135">
        <v>-116110</v>
      </c>
      <c r="F142" s="135">
        <v>13383897</v>
      </c>
    </row>
    <row r="143" spans="1:10" x14ac:dyDescent="0.25">
      <c r="D143" s="134" t="s">
        <v>695</v>
      </c>
      <c r="E143" s="135">
        <v>191754</v>
      </c>
      <c r="F143" s="135">
        <v>555884</v>
      </c>
    </row>
    <row r="144" spans="1:10" x14ac:dyDescent="0.25">
      <c r="A144" s="133" t="s">
        <v>272</v>
      </c>
      <c r="B144" s="137" t="s">
        <v>272</v>
      </c>
      <c r="C144" s="137" t="s">
        <v>272</v>
      </c>
      <c r="D144" s="134" t="s">
        <v>654</v>
      </c>
      <c r="E144" s="135">
        <f>86496561+E142+E143</f>
        <v>86572205</v>
      </c>
      <c r="F144" s="135">
        <v>482566744</v>
      </c>
      <c r="G144" s="135" t="s">
        <v>272</v>
      </c>
      <c r="H144" s="135" t="s">
        <v>272</v>
      </c>
      <c r="I144" s="135" t="s">
        <v>272</v>
      </c>
      <c r="J144" s="136" t="s">
        <v>272</v>
      </c>
    </row>
    <row r="145" spans="1:10" x14ac:dyDescent="0.25">
      <c r="A145" s="133" t="s">
        <v>272</v>
      </c>
      <c r="B145" s="137" t="s">
        <v>272</v>
      </c>
      <c r="C145" s="137" t="s">
        <v>272</v>
      </c>
      <c r="D145" s="134" t="s">
        <v>272</v>
      </c>
      <c r="E145" s="135" t="s">
        <v>272</v>
      </c>
      <c r="F145" s="135" t="s">
        <v>272</v>
      </c>
      <c r="G145" s="135" t="s">
        <v>272</v>
      </c>
      <c r="H145" s="135" t="s">
        <v>272</v>
      </c>
      <c r="I145" s="135" t="s">
        <v>272</v>
      </c>
      <c r="J145" s="136" t="s">
        <v>272</v>
      </c>
    </row>
    <row r="146" spans="1:10" x14ac:dyDescent="0.25">
      <c r="A146" s="133" t="s">
        <v>272</v>
      </c>
      <c r="B146" s="137" t="s">
        <v>272</v>
      </c>
      <c r="C146" s="137" t="s">
        <v>272</v>
      </c>
      <c r="D146" s="134" t="s">
        <v>655</v>
      </c>
      <c r="E146" s="135">
        <v>156747581</v>
      </c>
      <c r="F146" s="135" t="s">
        <v>272</v>
      </c>
      <c r="G146" s="135" t="s">
        <v>272</v>
      </c>
      <c r="H146" s="135" t="s">
        <v>272</v>
      </c>
      <c r="I146" s="135" t="s">
        <v>272</v>
      </c>
      <c r="J146" s="136" t="s">
        <v>272</v>
      </c>
    </row>
    <row r="147" spans="1:10" x14ac:dyDescent="0.25">
      <c r="A147" s="133" t="s">
        <v>272</v>
      </c>
      <c r="B147" s="137" t="s">
        <v>272</v>
      </c>
      <c r="C147" s="137" t="s">
        <v>272</v>
      </c>
      <c r="D147" s="134" t="s">
        <v>656</v>
      </c>
      <c r="E147" s="135">
        <f>E146+35074025-E144</f>
        <v>105249401</v>
      </c>
      <c r="F147" s="135" t="s">
        <v>272</v>
      </c>
      <c r="G147" s="135" t="s">
        <v>272</v>
      </c>
      <c r="H147" s="135" t="s">
        <v>272</v>
      </c>
      <c r="I147" s="135" t="s">
        <v>272</v>
      </c>
      <c r="J147" s="136" t="s">
        <v>272</v>
      </c>
    </row>
    <row r="148" spans="1:10" x14ac:dyDescent="0.25">
      <c r="A148" s="133" t="s">
        <v>272</v>
      </c>
      <c r="B148" s="137" t="s">
        <v>272</v>
      </c>
      <c r="C148" s="137" t="s">
        <v>272</v>
      </c>
      <c r="D148" s="134" t="s">
        <v>657</v>
      </c>
      <c r="E148" s="135">
        <v>720502</v>
      </c>
      <c r="F148" s="135" t="s">
        <v>272</v>
      </c>
      <c r="G148" s="135" t="s">
        <v>272</v>
      </c>
      <c r="H148" s="135" t="s">
        <v>272</v>
      </c>
      <c r="I148" s="135" t="s">
        <v>272</v>
      </c>
      <c r="J148" s="136" t="s">
        <v>272</v>
      </c>
    </row>
    <row r="149" spans="1:10" x14ac:dyDescent="0.25">
      <c r="A149" s="133" t="s">
        <v>272</v>
      </c>
      <c r="B149" s="137" t="s">
        <v>272</v>
      </c>
      <c r="C149" s="137" t="s">
        <v>272</v>
      </c>
      <c r="D149" s="134" t="s">
        <v>658</v>
      </c>
      <c r="E149" s="135">
        <f>SUM(E147:E148)</f>
        <v>105969903</v>
      </c>
      <c r="F149" s="135" t="s">
        <v>272</v>
      </c>
      <c r="G149" s="135" t="s">
        <v>272</v>
      </c>
      <c r="H149" s="135" t="s">
        <v>272</v>
      </c>
      <c r="I149" s="135" t="s">
        <v>272</v>
      </c>
      <c r="J149" s="136" t="s">
        <v>272</v>
      </c>
    </row>
    <row r="150" spans="1:10" x14ac:dyDescent="0.25">
      <c r="A150" s="202" t="s">
        <v>696</v>
      </c>
      <c r="B150" s="202" t="s">
        <v>272</v>
      </c>
      <c r="C150" s="202" t="s">
        <v>272</v>
      </c>
      <c r="D150" s="202" t="s">
        <v>272</v>
      </c>
      <c r="E150" s="202" t="s">
        <v>272</v>
      </c>
      <c r="F150" s="202" t="s">
        <v>272</v>
      </c>
      <c r="G150" s="202" t="s">
        <v>272</v>
      </c>
      <c r="H150" s="202" t="s">
        <v>272</v>
      </c>
      <c r="I150" s="202" t="s">
        <v>272</v>
      </c>
      <c r="J150" s="202" t="s">
        <v>272</v>
      </c>
    </row>
  </sheetData>
  <mergeCells count="9">
    <mergeCell ref="A150:J150"/>
    <mergeCell ref="A1:D1"/>
    <mergeCell ref="E1:F1"/>
    <mergeCell ref="G1:H1"/>
    <mergeCell ref="I1:J1"/>
    <mergeCell ref="A57:D57"/>
    <mergeCell ref="E57:F57"/>
    <mergeCell ref="G57:H57"/>
    <mergeCell ref="I57:J57"/>
  </mergeCells>
  <phoneticPr fontId="17" type="noConversion"/>
  <pageMargins left="0.39370078740157483" right="0.39370078740157483" top="1.2598425196850394" bottom="0.98425196850393704" header="0.51181102362204722" footer="0.51181102362204722"/>
  <pageSetup paperSize="9" orientation="landscape" useFirstPageNumber="1" r:id="rId1"/>
  <headerFooter alignWithMargins="0">
    <oddHeader xml:space="preserve">&amp;C&amp;"標楷體,標準"&amp;14 臺東市公所&amp;U
公庫收支月報表&amp;"新細明體,標準"&amp;12&amp;U
&amp;"標楷體,標準"中華民國108年08月(108年度)&amp;L&amp;R&amp;"標楷體,標準"&amp;10第&amp;P頁/共&amp;N頁&amp;"新細明體,標準"&amp;12
&amp;"標楷體,標準"編制機關:臺東市公所
表    號:&amp;10 </oddHeader>
    <oddFooter>&amp;C&amp;L&amp;R&amp;"標楷體,標準"&amp;9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1"/>
  <sheetViews>
    <sheetView zoomScaleNormal="100" workbookViewId="0">
      <selection sqref="A1:D1"/>
    </sheetView>
  </sheetViews>
  <sheetFormatPr defaultRowHeight="16.5" x14ac:dyDescent="0.25"/>
  <cols>
    <col min="1" max="1" width="4.75" style="133" customWidth="1"/>
    <col min="2" max="3" width="6.25" style="137" customWidth="1"/>
    <col min="4" max="4" width="31.875" style="134" customWidth="1"/>
    <col min="5" max="5" width="15.625" style="135" customWidth="1"/>
    <col min="6" max="6" width="14.375" style="135" customWidth="1"/>
    <col min="7" max="7" width="13.75" style="135" customWidth="1"/>
    <col min="8" max="8" width="13" style="135" customWidth="1"/>
    <col min="9" max="9" width="14.125" style="135" customWidth="1"/>
    <col min="10" max="10" width="15.875" style="136" customWidth="1"/>
    <col min="11" max="256" width="9" style="138"/>
    <col min="257" max="257" width="4.75" style="138" customWidth="1"/>
    <col min="258" max="259" width="6.25" style="138" customWidth="1"/>
    <col min="260" max="260" width="31.875" style="138" customWidth="1"/>
    <col min="261" max="261" width="15.625" style="138" customWidth="1"/>
    <col min="262" max="262" width="14.375" style="138" customWidth="1"/>
    <col min="263" max="263" width="13.75" style="138" customWidth="1"/>
    <col min="264" max="264" width="13" style="138" customWidth="1"/>
    <col min="265" max="265" width="14.125" style="138" customWidth="1"/>
    <col min="266" max="266" width="15.875" style="138" customWidth="1"/>
    <col min="267" max="512" width="9" style="138"/>
    <col min="513" max="513" width="4.75" style="138" customWidth="1"/>
    <col min="514" max="515" width="6.25" style="138" customWidth="1"/>
    <col min="516" max="516" width="31.875" style="138" customWidth="1"/>
    <col min="517" max="517" width="15.625" style="138" customWidth="1"/>
    <col min="518" max="518" width="14.375" style="138" customWidth="1"/>
    <col min="519" max="519" width="13.75" style="138" customWidth="1"/>
    <col min="520" max="520" width="13" style="138" customWidth="1"/>
    <col min="521" max="521" width="14.125" style="138" customWidth="1"/>
    <col min="522" max="522" width="15.875" style="138" customWidth="1"/>
    <col min="523" max="768" width="9" style="138"/>
    <col min="769" max="769" width="4.75" style="138" customWidth="1"/>
    <col min="770" max="771" width="6.25" style="138" customWidth="1"/>
    <col min="772" max="772" width="31.875" style="138" customWidth="1"/>
    <col min="773" max="773" width="15.625" style="138" customWidth="1"/>
    <col min="774" max="774" width="14.375" style="138" customWidth="1"/>
    <col min="775" max="775" width="13.75" style="138" customWidth="1"/>
    <col min="776" max="776" width="13" style="138" customWidth="1"/>
    <col min="777" max="777" width="14.125" style="138" customWidth="1"/>
    <col min="778" max="778" width="15.875" style="138" customWidth="1"/>
    <col min="779" max="1024" width="9" style="138"/>
    <col min="1025" max="1025" width="4.75" style="138" customWidth="1"/>
    <col min="1026" max="1027" width="6.25" style="138" customWidth="1"/>
    <col min="1028" max="1028" width="31.875" style="138" customWidth="1"/>
    <col min="1029" max="1029" width="15.625" style="138" customWidth="1"/>
    <col min="1030" max="1030" width="14.375" style="138" customWidth="1"/>
    <col min="1031" max="1031" width="13.75" style="138" customWidth="1"/>
    <col min="1032" max="1032" width="13" style="138" customWidth="1"/>
    <col min="1033" max="1033" width="14.125" style="138" customWidth="1"/>
    <col min="1034" max="1034" width="15.875" style="138" customWidth="1"/>
    <col min="1035" max="1280" width="9" style="138"/>
    <col min="1281" max="1281" width="4.75" style="138" customWidth="1"/>
    <col min="1282" max="1283" width="6.25" style="138" customWidth="1"/>
    <col min="1284" max="1284" width="31.875" style="138" customWidth="1"/>
    <col min="1285" max="1285" width="15.625" style="138" customWidth="1"/>
    <col min="1286" max="1286" width="14.375" style="138" customWidth="1"/>
    <col min="1287" max="1287" width="13.75" style="138" customWidth="1"/>
    <col min="1288" max="1288" width="13" style="138" customWidth="1"/>
    <col min="1289" max="1289" width="14.125" style="138" customWidth="1"/>
    <col min="1290" max="1290" width="15.875" style="138" customWidth="1"/>
    <col min="1291" max="1536" width="9" style="138"/>
    <col min="1537" max="1537" width="4.75" style="138" customWidth="1"/>
    <col min="1538" max="1539" width="6.25" style="138" customWidth="1"/>
    <col min="1540" max="1540" width="31.875" style="138" customWidth="1"/>
    <col min="1541" max="1541" width="15.625" style="138" customWidth="1"/>
    <col min="1542" max="1542" width="14.375" style="138" customWidth="1"/>
    <col min="1543" max="1543" width="13.75" style="138" customWidth="1"/>
    <col min="1544" max="1544" width="13" style="138" customWidth="1"/>
    <col min="1545" max="1545" width="14.125" style="138" customWidth="1"/>
    <col min="1546" max="1546" width="15.875" style="138" customWidth="1"/>
    <col min="1547" max="1792" width="9" style="138"/>
    <col min="1793" max="1793" width="4.75" style="138" customWidth="1"/>
    <col min="1794" max="1795" width="6.25" style="138" customWidth="1"/>
    <col min="1796" max="1796" width="31.875" style="138" customWidth="1"/>
    <col min="1797" max="1797" width="15.625" style="138" customWidth="1"/>
    <col min="1798" max="1798" width="14.375" style="138" customWidth="1"/>
    <col min="1799" max="1799" width="13.75" style="138" customWidth="1"/>
    <col min="1800" max="1800" width="13" style="138" customWidth="1"/>
    <col min="1801" max="1801" width="14.125" style="138" customWidth="1"/>
    <col min="1802" max="1802" width="15.875" style="138" customWidth="1"/>
    <col min="1803" max="2048" width="9" style="138"/>
    <col min="2049" max="2049" width="4.75" style="138" customWidth="1"/>
    <col min="2050" max="2051" width="6.25" style="138" customWidth="1"/>
    <col min="2052" max="2052" width="31.875" style="138" customWidth="1"/>
    <col min="2053" max="2053" width="15.625" style="138" customWidth="1"/>
    <col min="2054" max="2054" width="14.375" style="138" customWidth="1"/>
    <col min="2055" max="2055" width="13.75" style="138" customWidth="1"/>
    <col min="2056" max="2056" width="13" style="138" customWidth="1"/>
    <col min="2057" max="2057" width="14.125" style="138" customWidth="1"/>
    <col min="2058" max="2058" width="15.875" style="138" customWidth="1"/>
    <col min="2059" max="2304" width="9" style="138"/>
    <col min="2305" max="2305" width="4.75" style="138" customWidth="1"/>
    <col min="2306" max="2307" width="6.25" style="138" customWidth="1"/>
    <col min="2308" max="2308" width="31.875" style="138" customWidth="1"/>
    <col min="2309" max="2309" width="15.625" style="138" customWidth="1"/>
    <col min="2310" max="2310" width="14.375" style="138" customWidth="1"/>
    <col min="2311" max="2311" width="13.75" style="138" customWidth="1"/>
    <col min="2312" max="2312" width="13" style="138" customWidth="1"/>
    <col min="2313" max="2313" width="14.125" style="138" customWidth="1"/>
    <col min="2314" max="2314" width="15.875" style="138" customWidth="1"/>
    <col min="2315" max="2560" width="9" style="138"/>
    <col min="2561" max="2561" width="4.75" style="138" customWidth="1"/>
    <col min="2562" max="2563" width="6.25" style="138" customWidth="1"/>
    <col min="2564" max="2564" width="31.875" style="138" customWidth="1"/>
    <col min="2565" max="2565" width="15.625" style="138" customWidth="1"/>
    <col min="2566" max="2566" width="14.375" style="138" customWidth="1"/>
    <col min="2567" max="2567" width="13.75" style="138" customWidth="1"/>
    <col min="2568" max="2568" width="13" style="138" customWidth="1"/>
    <col min="2569" max="2569" width="14.125" style="138" customWidth="1"/>
    <col min="2570" max="2570" width="15.875" style="138" customWidth="1"/>
    <col min="2571" max="2816" width="9" style="138"/>
    <col min="2817" max="2817" width="4.75" style="138" customWidth="1"/>
    <col min="2818" max="2819" width="6.25" style="138" customWidth="1"/>
    <col min="2820" max="2820" width="31.875" style="138" customWidth="1"/>
    <col min="2821" max="2821" width="15.625" style="138" customWidth="1"/>
    <col min="2822" max="2822" width="14.375" style="138" customWidth="1"/>
    <col min="2823" max="2823" width="13.75" style="138" customWidth="1"/>
    <col min="2824" max="2824" width="13" style="138" customWidth="1"/>
    <col min="2825" max="2825" width="14.125" style="138" customWidth="1"/>
    <col min="2826" max="2826" width="15.875" style="138" customWidth="1"/>
    <col min="2827" max="3072" width="9" style="138"/>
    <col min="3073" max="3073" width="4.75" style="138" customWidth="1"/>
    <col min="3074" max="3075" width="6.25" style="138" customWidth="1"/>
    <col min="3076" max="3076" width="31.875" style="138" customWidth="1"/>
    <col min="3077" max="3077" width="15.625" style="138" customWidth="1"/>
    <col min="3078" max="3078" width="14.375" style="138" customWidth="1"/>
    <col min="3079" max="3079" width="13.75" style="138" customWidth="1"/>
    <col min="3080" max="3080" width="13" style="138" customWidth="1"/>
    <col min="3081" max="3081" width="14.125" style="138" customWidth="1"/>
    <col min="3082" max="3082" width="15.875" style="138" customWidth="1"/>
    <col min="3083" max="3328" width="9" style="138"/>
    <col min="3329" max="3329" width="4.75" style="138" customWidth="1"/>
    <col min="3330" max="3331" width="6.25" style="138" customWidth="1"/>
    <col min="3332" max="3332" width="31.875" style="138" customWidth="1"/>
    <col min="3333" max="3333" width="15.625" style="138" customWidth="1"/>
    <col min="3334" max="3334" width="14.375" style="138" customWidth="1"/>
    <col min="3335" max="3335" width="13.75" style="138" customWidth="1"/>
    <col min="3336" max="3336" width="13" style="138" customWidth="1"/>
    <col min="3337" max="3337" width="14.125" style="138" customWidth="1"/>
    <col min="3338" max="3338" width="15.875" style="138" customWidth="1"/>
    <col min="3339" max="3584" width="9" style="138"/>
    <col min="3585" max="3585" width="4.75" style="138" customWidth="1"/>
    <col min="3586" max="3587" width="6.25" style="138" customWidth="1"/>
    <col min="3588" max="3588" width="31.875" style="138" customWidth="1"/>
    <col min="3589" max="3589" width="15.625" style="138" customWidth="1"/>
    <col min="3590" max="3590" width="14.375" style="138" customWidth="1"/>
    <col min="3591" max="3591" width="13.75" style="138" customWidth="1"/>
    <col min="3592" max="3592" width="13" style="138" customWidth="1"/>
    <col min="3593" max="3593" width="14.125" style="138" customWidth="1"/>
    <col min="3594" max="3594" width="15.875" style="138" customWidth="1"/>
    <col min="3595" max="3840" width="9" style="138"/>
    <col min="3841" max="3841" width="4.75" style="138" customWidth="1"/>
    <col min="3842" max="3843" width="6.25" style="138" customWidth="1"/>
    <col min="3844" max="3844" width="31.875" style="138" customWidth="1"/>
    <col min="3845" max="3845" width="15.625" style="138" customWidth="1"/>
    <col min="3846" max="3846" width="14.375" style="138" customWidth="1"/>
    <col min="3847" max="3847" width="13.75" style="138" customWidth="1"/>
    <col min="3848" max="3848" width="13" style="138" customWidth="1"/>
    <col min="3849" max="3849" width="14.125" style="138" customWidth="1"/>
    <col min="3850" max="3850" width="15.875" style="138" customWidth="1"/>
    <col min="3851" max="4096" width="9" style="138"/>
    <col min="4097" max="4097" width="4.75" style="138" customWidth="1"/>
    <col min="4098" max="4099" width="6.25" style="138" customWidth="1"/>
    <col min="4100" max="4100" width="31.875" style="138" customWidth="1"/>
    <col min="4101" max="4101" width="15.625" style="138" customWidth="1"/>
    <col min="4102" max="4102" width="14.375" style="138" customWidth="1"/>
    <col min="4103" max="4103" width="13.75" style="138" customWidth="1"/>
    <col min="4104" max="4104" width="13" style="138" customWidth="1"/>
    <col min="4105" max="4105" width="14.125" style="138" customWidth="1"/>
    <col min="4106" max="4106" width="15.875" style="138" customWidth="1"/>
    <col min="4107" max="4352" width="9" style="138"/>
    <col min="4353" max="4353" width="4.75" style="138" customWidth="1"/>
    <col min="4354" max="4355" width="6.25" style="138" customWidth="1"/>
    <col min="4356" max="4356" width="31.875" style="138" customWidth="1"/>
    <col min="4357" max="4357" width="15.625" style="138" customWidth="1"/>
    <col min="4358" max="4358" width="14.375" style="138" customWidth="1"/>
    <col min="4359" max="4359" width="13.75" style="138" customWidth="1"/>
    <col min="4360" max="4360" width="13" style="138" customWidth="1"/>
    <col min="4361" max="4361" width="14.125" style="138" customWidth="1"/>
    <col min="4362" max="4362" width="15.875" style="138" customWidth="1"/>
    <col min="4363" max="4608" width="9" style="138"/>
    <col min="4609" max="4609" width="4.75" style="138" customWidth="1"/>
    <col min="4610" max="4611" width="6.25" style="138" customWidth="1"/>
    <col min="4612" max="4612" width="31.875" style="138" customWidth="1"/>
    <col min="4613" max="4613" width="15.625" style="138" customWidth="1"/>
    <col min="4614" max="4614" width="14.375" style="138" customWidth="1"/>
    <col min="4615" max="4615" width="13.75" style="138" customWidth="1"/>
    <col min="4616" max="4616" width="13" style="138" customWidth="1"/>
    <col min="4617" max="4617" width="14.125" style="138" customWidth="1"/>
    <col min="4618" max="4618" width="15.875" style="138" customWidth="1"/>
    <col min="4619" max="4864" width="9" style="138"/>
    <col min="4865" max="4865" width="4.75" style="138" customWidth="1"/>
    <col min="4866" max="4867" width="6.25" style="138" customWidth="1"/>
    <col min="4868" max="4868" width="31.875" style="138" customWidth="1"/>
    <col min="4869" max="4869" width="15.625" style="138" customWidth="1"/>
    <col min="4870" max="4870" width="14.375" style="138" customWidth="1"/>
    <col min="4871" max="4871" width="13.75" style="138" customWidth="1"/>
    <col min="4872" max="4872" width="13" style="138" customWidth="1"/>
    <col min="4873" max="4873" width="14.125" style="138" customWidth="1"/>
    <col min="4874" max="4874" width="15.875" style="138" customWidth="1"/>
    <col min="4875" max="5120" width="9" style="138"/>
    <col min="5121" max="5121" width="4.75" style="138" customWidth="1"/>
    <col min="5122" max="5123" width="6.25" style="138" customWidth="1"/>
    <col min="5124" max="5124" width="31.875" style="138" customWidth="1"/>
    <col min="5125" max="5125" width="15.625" style="138" customWidth="1"/>
    <col min="5126" max="5126" width="14.375" style="138" customWidth="1"/>
    <col min="5127" max="5127" width="13.75" style="138" customWidth="1"/>
    <col min="5128" max="5128" width="13" style="138" customWidth="1"/>
    <col min="5129" max="5129" width="14.125" style="138" customWidth="1"/>
    <col min="5130" max="5130" width="15.875" style="138" customWidth="1"/>
    <col min="5131" max="5376" width="9" style="138"/>
    <col min="5377" max="5377" width="4.75" style="138" customWidth="1"/>
    <col min="5378" max="5379" width="6.25" style="138" customWidth="1"/>
    <col min="5380" max="5380" width="31.875" style="138" customWidth="1"/>
    <col min="5381" max="5381" width="15.625" style="138" customWidth="1"/>
    <col min="5382" max="5382" width="14.375" style="138" customWidth="1"/>
    <col min="5383" max="5383" width="13.75" style="138" customWidth="1"/>
    <col min="5384" max="5384" width="13" style="138" customWidth="1"/>
    <col min="5385" max="5385" width="14.125" style="138" customWidth="1"/>
    <col min="5386" max="5386" width="15.875" style="138" customWidth="1"/>
    <col min="5387" max="5632" width="9" style="138"/>
    <col min="5633" max="5633" width="4.75" style="138" customWidth="1"/>
    <col min="5634" max="5635" width="6.25" style="138" customWidth="1"/>
    <col min="5636" max="5636" width="31.875" style="138" customWidth="1"/>
    <col min="5637" max="5637" width="15.625" style="138" customWidth="1"/>
    <col min="5638" max="5638" width="14.375" style="138" customWidth="1"/>
    <col min="5639" max="5639" width="13.75" style="138" customWidth="1"/>
    <col min="5640" max="5640" width="13" style="138" customWidth="1"/>
    <col min="5641" max="5641" width="14.125" style="138" customWidth="1"/>
    <col min="5642" max="5642" width="15.875" style="138" customWidth="1"/>
    <col min="5643" max="5888" width="9" style="138"/>
    <col min="5889" max="5889" width="4.75" style="138" customWidth="1"/>
    <col min="5890" max="5891" width="6.25" style="138" customWidth="1"/>
    <col min="5892" max="5892" width="31.875" style="138" customWidth="1"/>
    <col min="5893" max="5893" width="15.625" style="138" customWidth="1"/>
    <col min="5894" max="5894" width="14.375" style="138" customWidth="1"/>
    <col min="5895" max="5895" width="13.75" style="138" customWidth="1"/>
    <col min="5896" max="5896" width="13" style="138" customWidth="1"/>
    <col min="5897" max="5897" width="14.125" style="138" customWidth="1"/>
    <col min="5898" max="5898" width="15.875" style="138" customWidth="1"/>
    <col min="5899" max="6144" width="9" style="138"/>
    <col min="6145" max="6145" width="4.75" style="138" customWidth="1"/>
    <col min="6146" max="6147" width="6.25" style="138" customWidth="1"/>
    <col min="6148" max="6148" width="31.875" style="138" customWidth="1"/>
    <col min="6149" max="6149" width="15.625" style="138" customWidth="1"/>
    <col min="6150" max="6150" width="14.375" style="138" customWidth="1"/>
    <col min="6151" max="6151" width="13.75" style="138" customWidth="1"/>
    <col min="6152" max="6152" width="13" style="138" customWidth="1"/>
    <col min="6153" max="6153" width="14.125" style="138" customWidth="1"/>
    <col min="6154" max="6154" width="15.875" style="138" customWidth="1"/>
    <col min="6155" max="6400" width="9" style="138"/>
    <col min="6401" max="6401" width="4.75" style="138" customWidth="1"/>
    <col min="6402" max="6403" width="6.25" style="138" customWidth="1"/>
    <col min="6404" max="6404" width="31.875" style="138" customWidth="1"/>
    <col min="6405" max="6405" width="15.625" style="138" customWidth="1"/>
    <col min="6406" max="6406" width="14.375" style="138" customWidth="1"/>
    <col min="6407" max="6407" width="13.75" style="138" customWidth="1"/>
    <col min="6408" max="6408" width="13" style="138" customWidth="1"/>
    <col min="6409" max="6409" width="14.125" style="138" customWidth="1"/>
    <col min="6410" max="6410" width="15.875" style="138" customWidth="1"/>
    <col min="6411" max="6656" width="9" style="138"/>
    <col min="6657" max="6657" width="4.75" style="138" customWidth="1"/>
    <col min="6658" max="6659" width="6.25" style="138" customWidth="1"/>
    <col min="6660" max="6660" width="31.875" style="138" customWidth="1"/>
    <col min="6661" max="6661" width="15.625" style="138" customWidth="1"/>
    <col min="6662" max="6662" width="14.375" style="138" customWidth="1"/>
    <col min="6663" max="6663" width="13.75" style="138" customWidth="1"/>
    <col min="6664" max="6664" width="13" style="138" customWidth="1"/>
    <col min="6665" max="6665" width="14.125" style="138" customWidth="1"/>
    <col min="6666" max="6666" width="15.875" style="138" customWidth="1"/>
    <col min="6667" max="6912" width="9" style="138"/>
    <col min="6913" max="6913" width="4.75" style="138" customWidth="1"/>
    <col min="6914" max="6915" width="6.25" style="138" customWidth="1"/>
    <col min="6916" max="6916" width="31.875" style="138" customWidth="1"/>
    <col min="6917" max="6917" width="15.625" style="138" customWidth="1"/>
    <col min="6918" max="6918" width="14.375" style="138" customWidth="1"/>
    <col min="6919" max="6919" width="13.75" style="138" customWidth="1"/>
    <col min="6920" max="6920" width="13" style="138" customWidth="1"/>
    <col min="6921" max="6921" width="14.125" style="138" customWidth="1"/>
    <col min="6922" max="6922" width="15.875" style="138" customWidth="1"/>
    <col min="6923" max="7168" width="9" style="138"/>
    <col min="7169" max="7169" width="4.75" style="138" customWidth="1"/>
    <col min="7170" max="7171" width="6.25" style="138" customWidth="1"/>
    <col min="7172" max="7172" width="31.875" style="138" customWidth="1"/>
    <col min="7173" max="7173" width="15.625" style="138" customWidth="1"/>
    <col min="7174" max="7174" width="14.375" style="138" customWidth="1"/>
    <col min="7175" max="7175" width="13.75" style="138" customWidth="1"/>
    <col min="7176" max="7176" width="13" style="138" customWidth="1"/>
    <col min="7177" max="7177" width="14.125" style="138" customWidth="1"/>
    <col min="7178" max="7178" width="15.875" style="138" customWidth="1"/>
    <col min="7179" max="7424" width="9" style="138"/>
    <col min="7425" max="7425" width="4.75" style="138" customWidth="1"/>
    <col min="7426" max="7427" width="6.25" style="138" customWidth="1"/>
    <col min="7428" max="7428" width="31.875" style="138" customWidth="1"/>
    <col min="7429" max="7429" width="15.625" style="138" customWidth="1"/>
    <col min="7430" max="7430" width="14.375" style="138" customWidth="1"/>
    <col min="7431" max="7431" width="13.75" style="138" customWidth="1"/>
    <col min="7432" max="7432" width="13" style="138" customWidth="1"/>
    <col min="7433" max="7433" width="14.125" style="138" customWidth="1"/>
    <col min="7434" max="7434" width="15.875" style="138" customWidth="1"/>
    <col min="7435" max="7680" width="9" style="138"/>
    <col min="7681" max="7681" width="4.75" style="138" customWidth="1"/>
    <col min="7682" max="7683" width="6.25" style="138" customWidth="1"/>
    <col min="7684" max="7684" width="31.875" style="138" customWidth="1"/>
    <col min="7685" max="7685" width="15.625" style="138" customWidth="1"/>
    <col min="7686" max="7686" width="14.375" style="138" customWidth="1"/>
    <col min="7687" max="7687" width="13.75" style="138" customWidth="1"/>
    <col min="7688" max="7688" width="13" style="138" customWidth="1"/>
    <col min="7689" max="7689" width="14.125" style="138" customWidth="1"/>
    <col min="7690" max="7690" width="15.875" style="138" customWidth="1"/>
    <col min="7691" max="7936" width="9" style="138"/>
    <col min="7937" max="7937" width="4.75" style="138" customWidth="1"/>
    <col min="7938" max="7939" width="6.25" style="138" customWidth="1"/>
    <col min="7940" max="7940" width="31.875" style="138" customWidth="1"/>
    <col min="7941" max="7941" width="15.625" style="138" customWidth="1"/>
    <col min="7942" max="7942" width="14.375" style="138" customWidth="1"/>
    <col min="7943" max="7943" width="13.75" style="138" customWidth="1"/>
    <col min="7944" max="7944" width="13" style="138" customWidth="1"/>
    <col min="7945" max="7945" width="14.125" style="138" customWidth="1"/>
    <col min="7946" max="7946" width="15.875" style="138" customWidth="1"/>
    <col min="7947" max="8192" width="9" style="138"/>
    <col min="8193" max="8193" width="4.75" style="138" customWidth="1"/>
    <col min="8194" max="8195" width="6.25" style="138" customWidth="1"/>
    <col min="8196" max="8196" width="31.875" style="138" customWidth="1"/>
    <col min="8197" max="8197" width="15.625" style="138" customWidth="1"/>
    <col min="8198" max="8198" width="14.375" style="138" customWidth="1"/>
    <col min="8199" max="8199" width="13.75" style="138" customWidth="1"/>
    <col min="8200" max="8200" width="13" style="138" customWidth="1"/>
    <col min="8201" max="8201" width="14.125" style="138" customWidth="1"/>
    <col min="8202" max="8202" width="15.875" style="138" customWidth="1"/>
    <col min="8203" max="8448" width="9" style="138"/>
    <col min="8449" max="8449" width="4.75" style="138" customWidth="1"/>
    <col min="8450" max="8451" width="6.25" style="138" customWidth="1"/>
    <col min="8452" max="8452" width="31.875" style="138" customWidth="1"/>
    <col min="8453" max="8453" width="15.625" style="138" customWidth="1"/>
    <col min="8454" max="8454" width="14.375" style="138" customWidth="1"/>
    <col min="8455" max="8455" width="13.75" style="138" customWidth="1"/>
    <col min="8456" max="8456" width="13" style="138" customWidth="1"/>
    <col min="8457" max="8457" width="14.125" style="138" customWidth="1"/>
    <col min="8458" max="8458" width="15.875" style="138" customWidth="1"/>
    <col min="8459" max="8704" width="9" style="138"/>
    <col min="8705" max="8705" width="4.75" style="138" customWidth="1"/>
    <col min="8706" max="8707" width="6.25" style="138" customWidth="1"/>
    <col min="8708" max="8708" width="31.875" style="138" customWidth="1"/>
    <col min="8709" max="8709" width="15.625" style="138" customWidth="1"/>
    <col min="8710" max="8710" width="14.375" style="138" customWidth="1"/>
    <col min="8711" max="8711" width="13.75" style="138" customWidth="1"/>
    <col min="8712" max="8712" width="13" style="138" customWidth="1"/>
    <col min="8713" max="8713" width="14.125" style="138" customWidth="1"/>
    <col min="8714" max="8714" width="15.875" style="138" customWidth="1"/>
    <col min="8715" max="8960" width="9" style="138"/>
    <col min="8961" max="8961" width="4.75" style="138" customWidth="1"/>
    <col min="8962" max="8963" width="6.25" style="138" customWidth="1"/>
    <col min="8964" max="8964" width="31.875" style="138" customWidth="1"/>
    <col min="8965" max="8965" width="15.625" style="138" customWidth="1"/>
    <col min="8966" max="8966" width="14.375" style="138" customWidth="1"/>
    <col min="8967" max="8967" width="13.75" style="138" customWidth="1"/>
    <col min="8968" max="8968" width="13" style="138" customWidth="1"/>
    <col min="8969" max="8969" width="14.125" style="138" customWidth="1"/>
    <col min="8970" max="8970" width="15.875" style="138" customWidth="1"/>
    <col min="8971" max="9216" width="9" style="138"/>
    <col min="9217" max="9217" width="4.75" style="138" customWidth="1"/>
    <col min="9218" max="9219" width="6.25" style="138" customWidth="1"/>
    <col min="9220" max="9220" width="31.875" style="138" customWidth="1"/>
    <col min="9221" max="9221" width="15.625" style="138" customWidth="1"/>
    <col min="9222" max="9222" width="14.375" style="138" customWidth="1"/>
    <col min="9223" max="9223" width="13.75" style="138" customWidth="1"/>
    <col min="9224" max="9224" width="13" style="138" customWidth="1"/>
    <col min="9225" max="9225" width="14.125" style="138" customWidth="1"/>
    <col min="9226" max="9226" width="15.875" style="138" customWidth="1"/>
    <col min="9227" max="9472" width="9" style="138"/>
    <col min="9473" max="9473" width="4.75" style="138" customWidth="1"/>
    <col min="9474" max="9475" width="6.25" style="138" customWidth="1"/>
    <col min="9476" max="9476" width="31.875" style="138" customWidth="1"/>
    <col min="9477" max="9477" width="15.625" style="138" customWidth="1"/>
    <col min="9478" max="9478" width="14.375" style="138" customWidth="1"/>
    <col min="9479" max="9479" width="13.75" style="138" customWidth="1"/>
    <col min="9480" max="9480" width="13" style="138" customWidth="1"/>
    <col min="9481" max="9481" width="14.125" style="138" customWidth="1"/>
    <col min="9482" max="9482" width="15.875" style="138" customWidth="1"/>
    <col min="9483" max="9728" width="9" style="138"/>
    <col min="9729" max="9729" width="4.75" style="138" customWidth="1"/>
    <col min="9730" max="9731" width="6.25" style="138" customWidth="1"/>
    <col min="9732" max="9732" width="31.875" style="138" customWidth="1"/>
    <col min="9733" max="9733" width="15.625" style="138" customWidth="1"/>
    <col min="9734" max="9734" width="14.375" style="138" customWidth="1"/>
    <col min="9735" max="9735" width="13.75" style="138" customWidth="1"/>
    <col min="9736" max="9736" width="13" style="138" customWidth="1"/>
    <col min="9737" max="9737" width="14.125" style="138" customWidth="1"/>
    <col min="9738" max="9738" width="15.875" style="138" customWidth="1"/>
    <col min="9739" max="9984" width="9" style="138"/>
    <col min="9985" max="9985" width="4.75" style="138" customWidth="1"/>
    <col min="9986" max="9987" width="6.25" style="138" customWidth="1"/>
    <col min="9988" max="9988" width="31.875" style="138" customWidth="1"/>
    <col min="9989" max="9989" width="15.625" style="138" customWidth="1"/>
    <col min="9990" max="9990" width="14.375" style="138" customWidth="1"/>
    <col min="9991" max="9991" width="13.75" style="138" customWidth="1"/>
    <col min="9992" max="9992" width="13" style="138" customWidth="1"/>
    <col min="9993" max="9993" width="14.125" style="138" customWidth="1"/>
    <col min="9994" max="9994" width="15.875" style="138" customWidth="1"/>
    <col min="9995" max="10240" width="9" style="138"/>
    <col min="10241" max="10241" width="4.75" style="138" customWidth="1"/>
    <col min="10242" max="10243" width="6.25" style="138" customWidth="1"/>
    <col min="10244" max="10244" width="31.875" style="138" customWidth="1"/>
    <col min="10245" max="10245" width="15.625" style="138" customWidth="1"/>
    <col min="10246" max="10246" width="14.375" style="138" customWidth="1"/>
    <col min="10247" max="10247" width="13.75" style="138" customWidth="1"/>
    <col min="10248" max="10248" width="13" style="138" customWidth="1"/>
    <col min="10249" max="10249" width="14.125" style="138" customWidth="1"/>
    <col min="10250" max="10250" width="15.875" style="138" customWidth="1"/>
    <col min="10251" max="10496" width="9" style="138"/>
    <col min="10497" max="10497" width="4.75" style="138" customWidth="1"/>
    <col min="10498" max="10499" width="6.25" style="138" customWidth="1"/>
    <col min="10500" max="10500" width="31.875" style="138" customWidth="1"/>
    <col min="10501" max="10501" width="15.625" style="138" customWidth="1"/>
    <col min="10502" max="10502" width="14.375" style="138" customWidth="1"/>
    <col min="10503" max="10503" width="13.75" style="138" customWidth="1"/>
    <col min="10504" max="10504" width="13" style="138" customWidth="1"/>
    <col min="10505" max="10505" width="14.125" style="138" customWidth="1"/>
    <col min="10506" max="10506" width="15.875" style="138" customWidth="1"/>
    <col min="10507" max="10752" width="9" style="138"/>
    <col min="10753" max="10753" width="4.75" style="138" customWidth="1"/>
    <col min="10754" max="10755" width="6.25" style="138" customWidth="1"/>
    <col min="10756" max="10756" width="31.875" style="138" customWidth="1"/>
    <col min="10757" max="10757" width="15.625" style="138" customWidth="1"/>
    <col min="10758" max="10758" width="14.375" style="138" customWidth="1"/>
    <col min="10759" max="10759" width="13.75" style="138" customWidth="1"/>
    <col min="10760" max="10760" width="13" style="138" customWidth="1"/>
    <col min="10761" max="10761" width="14.125" style="138" customWidth="1"/>
    <col min="10762" max="10762" width="15.875" style="138" customWidth="1"/>
    <col min="10763" max="11008" width="9" style="138"/>
    <col min="11009" max="11009" width="4.75" style="138" customWidth="1"/>
    <col min="11010" max="11011" width="6.25" style="138" customWidth="1"/>
    <col min="11012" max="11012" width="31.875" style="138" customWidth="1"/>
    <col min="11013" max="11013" width="15.625" style="138" customWidth="1"/>
    <col min="11014" max="11014" width="14.375" style="138" customWidth="1"/>
    <col min="11015" max="11015" width="13.75" style="138" customWidth="1"/>
    <col min="11016" max="11016" width="13" style="138" customWidth="1"/>
    <col min="11017" max="11017" width="14.125" style="138" customWidth="1"/>
    <col min="11018" max="11018" width="15.875" style="138" customWidth="1"/>
    <col min="11019" max="11264" width="9" style="138"/>
    <col min="11265" max="11265" width="4.75" style="138" customWidth="1"/>
    <col min="11266" max="11267" width="6.25" style="138" customWidth="1"/>
    <col min="11268" max="11268" width="31.875" style="138" customWidth="1"/>
    <col min="11269" max="11269" width="15.625" style="138" customWidth="1"/>
    <col min="11270" max="11270" width="14.375" style="138" customWidth="1"/>
    <col min="11271" max="11271" width="13.75" style="138" customWidth="1"/>
    <col min="11272" max="11272" width="13" style="138" customWidth="1"/>
    <col min="11273" max="11273" width="14.125" style="138" customWidth="1"/>
    <col min="11274" max="11274" width="15.875" style="138" customWidth="1"/>
    <col min="11275" max="11520" width="9" style="138"/>
    <col min="11521" max="11521" width="4.75" style="138" customWidth="1"/>
    <col min="11522" max="11523" width="6.25" style="138" customWidth="1"/>
    <col min="11524" max="11524" width="31.875" style="138" customWidth="1"/>
    <col min="11525" max="11525" width="15.625" style="138" customWidth="1"/>
    <col min="11526" max="11526" width="14.375" style="138" customWidth="1"/>
    <col min="11527" max="11527" width="13.75" style="138" customWidth="1"/>
    <col min="11528" max="11528" width="13" style="138" customWidth="1"/>
    <col min="11529" max="11529" width="14.125" style="138" customWidth="1"/>
    <col min="11530" max="11530" width="15.875" style="138" customWidth="1"/>
    <col min="11531" max="11776" width="9" style="138"/>
    <col min="11777" max="11777" width="4.75" style="138" customWidth="1"/>
    <col min="11778" max="11779" width="6.25" style="138" customWidth="1"/>
    <col min="11780" max="11780" width="31.875" style="138" customWidth="1"/>
    <col min="11781" max="11781" width="15.625" style="138" customWidth="1"/>
    <col min="11782" max="11782" width="14.375" style="138" customWidth="1"/>
    <col min="11783" max="11783" width="13.75" style="138" customWidth="1"/>
    <col min="11784" max="11784" width="13" style="138" customWidth="1"/>
    <col min="11785" max="11785" width="14.125" style="138" customWidth="1"/>
    <col min="11786" max="11786" width="15.875" style="138" customWidth="1"/>
    <col min="11787" max="12032" width="9" style="138"/>
    <col min="12033" max="12033" width="4.75" style="138" customWidth="1"/>
    <col min="12034" max="12035" width="6.25" style="138" customWidth="1"/>
    <col min="12036" max="12036" width="31.875" style="138" customWidth="1"/>
    <col min="12037" max="12037" width="15.625" style="138" customWidth="1"/>
    <col min="12038" max="12038" width="14.375" style="138" customWidth="1"/>
    <col min="12039" max="12039" width="13.75" style="138" customWidth="1"/>
    <col min="12040" max="12040" width="13" style="138" customWidth="1"/>
    <col min="12041" max="12041" width="14.125" style="138" customWidth="1"/>
    <col min="12042" max="12042" width="15.875" style="138" customWidth="1"/>
    <col min="12043" max="12288" width="9" style="138"/>
    <col min="12289" max="12289" width="4.75" style="138" customWidth="1"/>
    <col min="12290" max="12291" width="6.25" style="138" customWidth="1"/>
    <col min="12292" max="12292" width="31.875" style="138" customWidth="1"/>
    <col min="12293" max="12293" width="15.625" style="138" customWidth="1"/>
    <col min="12294" max="12294" width="14.375" style="138" customWidth="1"/>
    <col min="12295" max="12295" width="13.75" style="138" customWidth="1"/>
    <col min="12296" max="12296" width="13" style="138" customWidth="1"/>
    <col min="12297" max="12297" width="14.125" style="138" customWidth="1"/>
    <col min="12298" max="12298" width="15.875" style="138" customWidth="1"/>
    <col min="12299" max="12544" width="9" style="138"/>
    <col min="12545" max="12545" width="4.75" style="138" customWidth="1"/>
    <col min="12546" max="12547" width="6.25" style="138" customWidth="1"/>
    <col min="12548" max="12548" width="31.875" style="138" customWidth="1"/>
    <col min="12549" max="12549" width="15.625" style="138" customWidth="1"/>
    <col min="12550" max="12550" width="14.375" style="138" customWidth="1"/>
    <col min="12551" max="12551" width="13.75" style="138" customWidth="1"/>
    <col min="12552" max="12552" width="13" style="138" customWidth="1"/>
    <col min="12553" max="12553" width="14.125" style="138" customWidth="1"/>
    <col min="12554" max="12554" width="15.875" style="138" customWidth="1"/>
    <col min="12555" max="12800" width="9" style="138"/>
    <col min="12801" max="12801" width="4.75" style="138" customWidth="1"/>
    <col min="12802" max="12803" width="6.25" style="138" customWidth="1"/>
    <col min="12804" max="12804" width="31.875" style="138" customWidth="1"/>
    <col min="12805" max="12805" width="15.625" style="138" customWidth="1"/>
    <col min="12806" max="12806" width="14.375" style="138" customWidth="1"/>
    <col min="12807" max="12807" width="13.75" style="138" customWidth="1"/>
    <col min="12808" max="12808" width="13" style="138" customWidth="1"/>
    <col min="12809" max="12809" width="14.125" style="138" customWidth="1"/>
    <col min="12810" max="12810" width="15.875" style="138" customWidth="1"/>
    <col min="12811" max="13056" width="9" style="138"/>
    <col min="13057" max="13057" width="4.75" style="138" customWidth="1"/>
    <col min="13058" max="13059" width="6.25" style="138" customWidth="1"/>
    <col min="13060" max="13060" width="31.875" style="138" customWidth="1"/>
    <col min="13061" max="13061" width="15.625" style="138" customWidth="1"/>
    <col min="13062" max="13062" width="14.375" style="138" customWidth="1"/>
    <col min="13063" max="13063" width="13.75" style="138" customWidth="1"/>
    <col min="13064" max="13064" width="13" style="138" customWidth="1"/>
    <col min="13065" max="13065" width="14.125" style="138" customWidth="1"/>
    <col min="13066" max="13066" width="15.875" style="138" customWidth="1"/>
    <col min="13067" max="13312" width="9" style="138"/>
    <col min="13313" max="13313" width="4.75" style="138" customWidth="1"/>
    <col min="13314" max="13315" width="6.25" style="138" customWidth="1"/>
    <col min="13316" max="13316" width="31.875" style="138" customWidth="1"/>
    <col min="13317" max="13317" width="15.625" style="138" customWidth="1"/>
    <col min="13318" max="13318" width="14.375" style="138" customWidth="1"/>
    <col min="13319" max="13319" width="13.75" style="138" customWidth="1"/>
    <col min="13320" max="13320" width="13" style="138" customWidth="1"/>
    <col min="13321" max="13321" width="14.125" style="138" customWidth="1"/>
    <col min="13322" max="13322" width="15.875" style="138" customWidth="1"/>
    <col min="13323" max="13568" width="9" style="138"/>
    <col min="13569" max="13569" width="4.75" style="138" customWidth="1"/>
    <col min="13570" max="13571" width="6.25" style="138" customWidth="1"/>
    <col min="13572" max="13572" width="31.875" style="138" customWidth="1"/>
    <col min="13573" max="13573" width="15.625" style="138" customWidth="1"/>
    <col min="13574" max="13574" width="14.375" style="138" customWidth="1"/>
    <col min="13575" max="13575" width="13.75" style="138" customWidth="1"/>
    <col min="13576" max="13576" width="13" style="138" customWidth="1"/>
    <col min="13577" max="13577" width="14.125" style="138" customWidth="1"/>
    <col min="13578" max="13578" width="15.875" style="138" customWidth="1"/>
    <col min="13579" max="13824" width="9" style="138"/>
    <col min="13825" max="13825" width="4.75" style="138" customWidth="1"/>
    <col min="13826" max="13827" width="6.25" style="138" customWidth="1"/>
    <col min="13828" max="13828" width="31.875" style="138" customWidth="1"/>
    <col min="13829" max="13829" width="15.625" style="138" customWidth="1"/>
    <col min="13830" max="13830" width="14.375" style="138" customWidth="1"/>
    <col min="13831" max="13831" width="13.75" style="138" customWidth="1"/>
    <col min="13832" max="13832" width="13" style="138" customWidth="1"/>
    <col min="13833" max="13833" width="14.125" style="138" customWidth="1"/>
    <col min="13834" max="13834" width="15.875" style="138" customWidth="1"/>
    <col min="13835" max="14080" width="9" style="138"/>
    <col min="14081" max="14081" width="4.75" style="138" customWidth="1"/>
    <col min="14082" max="14083" width="6.25" style="138" customWidth="1"/>
    <col min="14084" max="14084" width="31.875" style="138" customWidth="1"/>
    <col min="14085" max="14085" width="15.625" style="138" customWidth="1"/>
    <col min="14086" max="14086" width="14.375" style="138" customWidth="1"/>
    <col min="14087" max="14087" width="13.75" style="138" customWidth="1"/>
    <col min="14088" max="14088" width="13" style="138" customWidth="1"/>
    <col min="14089" max="14089" width="14.125" style="138" customWidth="1"/>
    <col min="14090" max="14090" width="15.875" style="138" customWidth="1"/>
    <col min="14091" max="14336" width="9" style="138"/>
    <col min="14337" max="14337" width="4.75" style="138" customWidth="1"/>
    <col min="14338" max="14339" width="6.25" style="138" customWidth="1"/>
    <col min="14340" max="14340" width="31.875" style="138" customWidth="1"/>
    <col min="14341" max="14341" width="15.625" style="138" customWidth="1"/>
    <col min="14342" max="14342" width="14.375" style="138" customWidth="1"/>
    <col min="14343" max="14343" width="13.75" style="138" customWidth="1"/>
    <col min="14344" max="14344" width="13" style="138" customWidth="1"/>
    <col min="14345" max="14345" width="14.125" style="138" customWidth="1"/>
    <col min="14346" max="14346" width="15.875" style="138" customWidth="1"/>
    <col min="14347" max="14592" width="9" style="138"/>
    <col min="14593" max="14593" width="4.75" style="138" customWidth="1"/>
    <col min="14594" max="14595" width="6.25" style="138" customWidth="1"/>
    <col min="14596" max="14596" width="31.875" style="138" customWidth="1"/>
    <col min="14597" max="14597" width="15.625" style="138" customWidth="1"/>
    <col min="14598" max="14598" width="14.375" style="138" customWidth="1"/>
    <col min="14599" max="14599" width="13.75" style="138" customWidth="1"/>
    <col min="14600" max="14600" width="13" style="138" customWidth="1"/>
    <col min="14601" max="14601" width="14.125" style="138" customWidth="1"/>
    <col min="14602" max="14602" width="15.875" style="138" customWidth="1"/>
    <col min="14603" max="14848" width="9" style="138"/>
    <col min="14849" max="14849" width="4.75" style="138" customWidth="1"/>
    <col min="14850" max="14851" width="6.25" style="138" customWidth="1"/>
    <col min="14852" max="14852" width="31.875" style="138" customWidth="1"/>
    <col min="14853" max="14853" width="15.625" style="138" customWidth="1"/>
    <col min="14854" max="14854" width="14.375" style="138" customWidth="1"/>
    <col min="14855" max="14855" width="13.75" style="138" customWidth="1"/>
    <col min="14856" max="14856" width="13" style="138" customWidth="1"/>
    <col min="14857" max="14857" width="14.125" style="138" customWidth="1"/>
    <col min="14858" max="14858" width="15.875" style="138" customWidth="1"/>
    <col min="14859" max="15104" width="9" style="138"/>
    <col min="15105" max="15105" width="4.75" style="138" customWidth="1"/>
    <col min="15106" max="15107" width="6.25" style="138" customWidth="1"/>
    <col min="15108" max="15108" width="31.875" style="138" customWidth="1"/>
    <col min="15109" max="15109" width="15.625" style="138" customWidth="1"/>
    <col min="15110" max="15110" width="14.375" style="138" customWidth="1"/>
    <col min="15111" max="15111" width="13.75" style="138" customWidth="1"/>
    <col min="15112" max="15112" width="13" style="138" customWidth="1"/>
    <col min="15113" max="15113" width="14.125" style="138" customWidth="1"/>
    <col min="15114" max="15114" width="15.875" style="138" customWidth="1"/>
    <col min="15115" max="15360" width="9" style="138"/>
    <col min="15361" max="15361" width="4.75" style="138" customWidth="1"/>
    <col min="15362" max="15363" width="6.25" style="138" customWidth="1"/>
    <col min="15364" max="15364" width="31.875" style="138" customWidth="1"/>
    <col min="15365" max="15365" width="15.625" style="138" customWidth="1"/>
    <col min="15366" max="15366" width="14.375" style="138" customWidth="1"/>
    <col min="15367" max="15367" width="13.75" style="138" customWidth="1"/>
    <col min="15368" max="15368" width="13" style="138" customWidth="1"/>
    <col min="15369" max="15369" width="14.125" style="138" customWidth="1"/>
    <col min="15370" max="15370" width="15.875" style="138" customWidth="1"/>
    <col min="15371" max="15616" width="9" style="138"/>
    <col min="15617" max="15617" width="4.75" style="138" customWidth="1"/>
    <col min="15618" max="15619" width="6.25" style="138" customWidth="1"/>
    <col min="15620" max="15620" width="31.875" style="138" customWidth="1"/>
    <col min="15621" max="15621" width="15.625" style="138" customWidth="1"/>
    <col min="15622" max="15622" width="14.375" style="138" customWidth="1"/>
    <col min="15623" max="15623" width="13.75" style="138" customWidth="1"/>
    <col min="15624" max="15624" width="13" style="138" customWidth="1"/>
    <col min="15625" max="15625" width="14.125" style="138" customWidth="1"/>
    <col min="15626" max="15626" width="15.875" style="138" customWidth="1"/>
    <col min="15627" max="15872" width="9" style="138"/>
    <col min="15873" max="15873" width="4.75" style="138" customWidth="1"/>
    <col min="15874" max="15875" width="6.25" style="138" customWidth="1"/>
    <col min="15876" max="15876" width="31.875" style="138" customWidth="1"/>
    <col min="15877" max="15877" width="15.625" style="138" customWidth="1"/>
    <col min="15878" max="15878" width="14.375" style="138" customWidth="1"/>
    <col min="15879" max="15879" width="13.75" style="138" customWidth="1"/>
    <col min="15880" max="15880" width="13" style="138" customWidth="1"/>
    <col min="15881" max="15881" width="14.125" style="138" customWidth="1"/>
    <col min="15882" max="15882" width="15.875" style="138" customWidth="1"/>
    <col min="15883" max="16128" width="9" style="138"/>
    <col min="16129" max="16129" width="4.75" style="138" customWidth="1"/>
    <col min="16130" max="16131" width="6.25" style="138" customWidth="1"/>
    <col min="16132" max="16132" width="31.875" style="138" customWidth="1"/>
    <col min="16133" max="16133" width="15.625" style="138" customWidth="1"/>
    <col min="16134" max="16134" width="14.375" style="138" customWidth="1"/>
    <col min="16135" max="16135" width="13.75" style="138" customWidth="1"/>
    <col min="16136" max="16136" width="13" style="138" customWidth="1"/>
    <col min="16137" max="16137" width="14.125" style="138" customWidth="1"/>
    <col min="16138" max="16138" width="15.875" style="138" customWidth="1"/>
    <col min="16139" max="16384" width="9" style="138"/>
  </cols>
  <sheetData>
    <row r="1" spans="1:10" s="128" customFormat="1" ht="16.5" customHeight="1" x14ac:dyDescent="0.25">
      <c r="A1" s="203" t="s">
        <v>502</v>
      </c>
      <c r="B1" s="204"/>
      <c r="C1" s="204"/>
      <c r="D1" s="205"/>
      <c r="E1" s="206" t="s">
        <v>503</v>
      </c>
      <c r="F1" s="207"/>
      <c r="G1" s="206" t="s">
        <v>504</v>
      </c>
      <c r="H1" s="207"/>
      <c r="I1" s="206" t="s">
        <v>505</v>
      </c>
      <c r="J1" s="207"/>
    </row>
    <row r="2" spans="1:10" s="128" customFormat="1" ht="16.5" customHeight="1" x14ac:dyDescent="0.25">
      <c r="A2" s="156" t="s">
        <v>141</v>
      </c>
      <c r="B2" s="130" t="s">
        <v>142</v>
      </c>
      <c r="C2" s="130" t="s">
        <v>143</v>
      </c>
      <c r="D2" s="131" t="s">
        <v>506</v>
      </c>
      <c r="E2" s="132" t="s">
        <v>507</v>
      </c>
      <c r="F2" s="132" t="s">
        <v>508</v>
      </c>
      <c r="G2" s="132" t="s">
        <v>507</v>
      </c>
      <c r="H2" s="132" t="s">
        <v>508</v>
      </c>
      <c r="I2" s="132" t="s">
        <v>507</v>
      </c>
      <c r="J2" s="132" t="s">
        <v>508</v>
      </c>
    </row>
    <row r="3" spans="1:10" s="128" customFormat="1" ht="16.149999999999999" customHeight="1" x14ac:dyDescent="0.25">
      <c r="A3" s="133" t="s">
        <v>272</v>
      </c>
      <c r="B3" s="130" t="s">
        <v>272</v>
      </c>
      <c r="C3" s="130" t="s">
        <v>272</v>
      </c>
      <c r="D3" s="134" t="s">
        <v>509</v>
      </c>
      <c r="E3" s="135">
        <v>43502550</v>
      </c>
      <c r="F3" s="135">
        <v>556007618</v>
      </c>
      <c r="G3" s="135">
        <v>16457342</v>
      </c>
      <c r="H3" s="135">
        <v>391317919</v>
      </c>
      <c r="I3" s="135">
        <v>27045208</v>
      </c>
      <c r="J3" s="136">
        <v>164689699</v>
      </c>
    </row>
    <row r="4" spans="1:10" x14ac:dyDescent="0.25">
      <c r="A4" s="133" t="s">
        <v>272</v>
      </c>
      <c r="B4" s="137" t="s">
        <v>272</v>
      </c>
      <c r="C4" s="137" t="s">
        <v>272</v>
      </c>
      <c r="D4" s="134" t="s">
        <v>510</v>
      </c>
      <c r="E4" s="135">
        <v>43502550</v>
      </c>
      <c r="F4" s="135">
        <v>554647618</v>
      </c>
      <c r="G4" s="135">
        <v>16457342</v>
      </c>
      <c r="H4" s="135">
        <v>389957919</v>
      </c>
      <c r="I4" s="135">
        <v>27045208</v>
      </c>
      <c r="J4" s="136">
        <v>164689699</v>
      </c>
    </row>
    <row r="5" spans="1:10" x14ac:dyDescent="0.25">
      <c r="A5" s="133" t="s">
        <v>511</v>
      </c>
      <c r="B5" s="137" t="s">
        <v>272</v>
      </c>
      <c r="C5" s="137" t="s">
        <v>272</v>
      </c>
      <c r="D5" s="134" t="s">
        <v>512</v>
      </c>
      <c r="E5" s="135">
        <v>5206473</v>
      </c>
      <c r="F5" s="135">
        <v>257103962</v>
      </c>
      <c r="G5" s="135">
        <v>5206473</v>
      </c>
      <c r="H5" s="135">
        <v>255458425</v>
      </c>
      <c r="I5" s="135">
        <v>0</v>
      </c>
      <c r="J5" s="136">
        <v>1645537</v>
      </c>
    </row>
    <row r="6" spans="1:10" x14ac:dyDescent="0.25">
      <c r="A6" s="133" t="s">
        <v>511</v>
      </c>
      <c r="B6" s="137" t="s">
        <v>511</v>
      </c>
      <c r="C6" s="137" t="s">
        <v>272</v>
      </c>
      <c r="D6" s="134" t="s">
        <v>513</v>
      </c>
      <c r="E6" s="135">
        <v>76599</v>
      </c>
      <c r="F6" s="135">
        <v>1554526</v>
      </c>
      <c r="G6" s="135">
        <v>76599</v>
      </c>
      <c r="H6" s="135">
        <v>1554526</v>
      </c>
      <c r="I6" s="135">
        <v>0</v>
      </c>
      <c r="J6" s="136">
        <v>0</v>
      </c>
    </row>
    <row r="7" spans="1:10" x14ac:dyDescent="0.25">
      <c r="A7" s="133" t="s">
        <v>511</v>
      </c>
      <c r="B7" s="137" t="s">
        <v>511</v>
      </c>
      <c r="C7" s="137" t="s">
        <v>511</v>
      </c>
      <c r="D7" s="134" t="s">
        <v>514</v>
      </c>
      <c r="E7" s="135">
        <v>76599</v>
      </c>
      <c r="F7" s="135">
        <v>1554526</v>
      </c>
      <c r="G7" s="135">
        <v>76599</v>
      </c>
      <c r="H7" s="135">
        <v>1554526</v>
      </c>
      <c r="I7" s="135">
        <v>0</v>
      </c>
      <c r="J7" s="136">
        <v>0</v>
      </c>
    </row>
    <row r="8" spans="1:10" x14ac:dyDescent="0.25">
      <c r="A8" s="133" t="s">
        <v>511</v>
      </c>
      <c r="B8" s="137" t="s">
        <v>515</v>
      </c>
      <c r="C8" s="137" t="s">
        <v>272</v>
      </c>
      <c r="D8" s="134" t="s">
        <v>516</v>
      </c>
      <c r="E8" s="135">
        <v>361314</v>
      </c>
      <c r="F8" s="135">
        <v>78001531</v>
      </c>
      <c r="G8" s="135">
        <v>361314</v>
      </c>
      <c r="H8" s="135">
        <v>78001531</v>
      </c>
      <c r="I8" s="135">
        <v>0</v>
      </c>
      <c r="J8" s="136">
        <v>0</v>
      </c>
    </row>
    <row r="9" spans="1:10" x14ac:dyDescent="0.25">
      <c r="A9" s="133" t="s">
        <v>511</v>
      </c>
      <c r="B9" s="137" t="s">
        <v>515</v>
      </c>
      <c r="C9" s="137" t="s">
        <v>511</v>
      </c>
      <c r="D9" s="134" t="s">
        <v>276</v>
      </c>
      <c r="E9" s="135">
        <v>361314</v>
      </c>
      <c r="F9" s="135">
        <v>78001531</v>
      </c>
      <c r="G9" s="135">
        <v>361314</v>
      </c>
      <c r="H9" s="135">
        <v>78001531</v>
      </c>
      <c r="I9" s="135">
        <v>0</v>
      </c>
      <c r="J9" s="136">
        <v>0</v>
      </c>
    </row>
    <row r="10" spans="1:10" x14ac:dyDescent="0.25">
      <c r="A10" s="133" t="s">
        <v>511</v>
      </c>
      <c r="B10" s="137" t="s">
        <v>517</v>
      </c>
      <c r="C10" s="137" t="s">
        <v>272</v>
      </c>
      <c r="D10" s="134" t="s">
        <v>518</v>
      </c>
      <c r="E10" s="135">
        <v>1378947</v>
      </c>
      <c r="F10" s="135">
        <v>13924052</v>
      </c>
      <c r="G10" s="135">
        <v>1378947</v>
      </c>
      <c r="H10" s="135">
        <v>13924052</v>
      </c>
      <c r="I10" s="135">
        <v>0</v>
      </c>
      <c r="J10" s="136">
        <v>0</v>
      </c>
    </row>
    <row r="11" spans="1:10" x14ac:dyDescent="0.25">
      <c r="A11" s="133" t="s">
        <v>511</v>
      </c>
      <c r="B11" s="137" t="s">
        <v>517</v>
      </c>
      <c r="C11" s="137" t="s">
        <v>511</v>
      </c>
      <c r="D11" s="134" t="s">
        <v>519</v>
      </c>
      <c r="E11" s="135">
        <v>1378947</v>
      </c>
      <c r="F11" s="135">
        <v>13924052</v>
      </c>
      <c r="G11" s="135">
        <v>1378947</v>
      </c>
      <c r="H11" s="135">
        <v>13924052</v>
      </c>
      <c r="I11" s="135">
        <v>0</v>
      </c>
      <c r="J11" s="136">
        <v>0</v>
      </c>
    </row>
    <row r="12" spans="1:10" x14ac:dyDescent="0.25">
      <c r="A12" s="133" t="s">
        <v>511</v>
      </c>
      <c r="B12" s="137" t="s">
        <v>520</v>
      </c>
      <c r="C12" s="137" t="s">
        <v>272</v>
      </c>
      <c r="D12" s="134" t="s">
        <v>521</v>
      </c>
      <c r="E12" s="135">
        <v>750201</v>
      </c>
      <c r="F12" s="135">
        <v>6483539</v>
      </c>
      <c r="G12" s="135">
        <v>750201</v>
      </c>
      <c r="H12" s="135">
        <v>6483539</v>
      </c>
      <c r="I12" s="135">
        <v>0</v>
      </c>
      <c r="J12" s="136">
        <v>0</v>
      </c>
    </row>
    <row r="13" spans="1:10" x14ac:dyDescent="0.25">
      <c r="A13" s="133" t="s">
        <v>511</v>
      </c>
      <c r="B13" s="137" t="s">
        <v>520</v>
      </c>
      <c r="C13" s="137" t="s">
        <v>511</v>
      </c>
      <c r="D13" s="134" t="s">
        <v>280</v>
      </c>
      <c r="E13" s="135">
        <v>750201</v>
      </c>
      <c r="F13" s="135">
        <v>6483539</v>
      </c>
      <c r="G13" s="135">
        <v>750201</v>
      </c>
      <c r="H13" s="135">
        <v>6483539</v>
      </c>
      <c r="I13" s="135">
        <v>0</v>
      </c>
      <c r="J13" s="136">
        <v>0</v>
      </c>
    </row>
    <row r="14" spans="1:10" x14ac:dyDescent="0.25">
      <c r="A14" s="133" t="s">
        <v>511</v>
      </c>
      <c r="B14" s="137" t="s">
        <v>522</v>
      </c>
      <c r="C14" s="137" t="s">
        <v>272</v>
      </c>
      <c r="D14" s="134" t="s">
        <v>523</v>
      </c>
      <c r="E14" s="135">
        <v>1204563</v>
      </c>
      <c r="F14" s="135">
        <v>18769970</v>
      </c>
      <c r="G14" s="135">
        <v>1204563</v>
      </c>
      <c r="H14" s="135">
        <v>18769970</v>
      </c>
      <c r="I14" s="135">
        <v>0</v>
      </c>
      <c r="J14" s="136">
        <v>0</v>
      </c>
    </row>
    <row r="15" spans="1:10" x14ac:dyDescent="0.25">
      <c r="A15" s="133" t="s">
        <v>511</v>
      </c>
      <c r="B15" s="137" t="s">
        <v>522</v>
      </c>
      <c r="C15" s="137" t="s">
        <v>511</v>
      </c>
      <c r="D15" s="134" t="s">
        <v>524</v>
      </c>
      <c r="E15" s="135">
        <v>81845</v>
      </c>
      <c r="F15" s="135">
        <v>5613739</v>
      </c>
      <c r="G15" s="135">
        <v>81845</v>
      </c>
      <c r="H15" s="135">
        <v>5613739</v>
      </c>
      <c r="I15" s="135">
        <v>0</v>
      </c>
      <c r="J15" s="136">
        <v>0</v>
      </c>
    </row>
    <row r="16" spans="1:10" x14ac:dyDescent="0.25">
      <c r="A16" s="133" t="s">
        <v>511</v>
      </c>
      <c r="B16" s="137" t="s">
        <v>522</v>
      </c>
      <c r="C16" s="137" t="s">
        <v>515</v>
      </c>
      <c r="D16" s="134" t="s">
        <v>525</v>
      </c>
      <c r="E16" s="135">
        <v>1122718</v>
      </c>
      <c r="F16" s="135">
        <v>13156231</v>
      </c>
      <c r="G16" s="135">
        <v>1122718</v>
      </c>
      <c r="H16" s="135">
        <v>13156231</v>
      </c>
      <c r="I16" s="135">
        <v>0</v>
      </c>
      <c r="J16" s="136">
        <v>0</v>
      </c>
    </row>
    <row r="17" spans="1:10" x14ac:dyDescent="0.25">
      <c r="A17" s="133" t="s">
        <v>511</v>
      </c>
      <c r="B17" s="137" t="s">
        <v>526</v>
      </c>
      <c r="C17" s="137" t="s">
        <v>272</v>
      </c>
      <c r="D17" s="134" t="s">
        <v>527</v>
      </c>
      <c r="E17" s="135">
        <v>1434849</v>
      </c>
      <c r="F17" s="135">
        <v>138370344</v>
      </c>
      <c r="G17" s="135">
        <v>1434849</v>
      </c>
      <c r="H17" s="135">
        <v>136724807</v>
      </c>
      <c r="I17" s="135">
        <v>0</v>
      </c>
      <c r="J17" s="136">
        <v>1645537</v>
      </c>
    </row>
    <row r="18" spans="1:10" x14ac:dyDescent="0.25">
      <c r="A18" s="133" t="s">
        <v>511</v>
      </c>
      <c r="B18" s="137" t="s">
        <v>526</v>
      </c>
      <c r="C18" s="137" t="s">
        <v>511</v>
      </c>
      <c r="D18" s="134" t="s">
        <v>530</v>
      </c>
      <c r="E18" s="135">
        <v>1434849</v>
      </c>
      <c r="F18" s="135">
        <v>138370344</v>
      </c>
      <c r="G18" s="135">
        <v>1434849</v>
      </c>
      <c r="H18" s="135">
        <v>136724807</v>
      </c>
      <c r="I18" s="135">
        <v>0</v>
      </c>
      <c r="J18" s="136">
        <v>1645537</v>
      </c>
    </row>
    <row r="19" spans="1:10" x14ac:dyDescent="0.25">
      <c r="A19" s="133" t="s">
        <v>531</v>
      </c>
      <c r="B19" s="137" t="s">
        <v>272</v>
      </c>
      <c r="C19" s="137" t="s">
        <v>272</v>
      </c>
      <c r="D19" s="134" t="s">
        <v>532</v>
      </c>
      <c r="E19" s="135">
        <v>34272</v>
      </c>
      <c r="F19" s="135">
        <v>974137</v>
      </c>
      <c r="G19" s="135">
        <v>34272</v>
      </c>
      <c r="H19" s="135">
        <v>974137</v>
      </c>
      <c r="I19" s="135">
        <v>0</v>
      </c>
      <c r="J19" s="136">
        <v>0</v>
      </c>
    </row>
    <row r="20" spans="1:10" x14ac:dyDescent="0.25">
      <c r="A20" s="133" t="s">
        <v>531</v>
      </c>
      <c r="B20" s="137" t="s">
        <v>511</v>
      </c>
      <c r="C20" s="137" t="s">
        <v>272</v>
      </c>
      <c r="D20" s="134" t="s">
        <v>533</v>
      </c>
      <c r="E20" s="135">
        <v>33672</v>
      </c>
      <c r="F20" s="135">
        <v>844225</v>
      </c>
      <c r="G20" s="135">
        <v>33672</v>
      </c>
      <c r="H20" s="135">
        <v>844225</v>
      </c>
      <c r="I20" s="135">
        <v>0</v>
      </c>
      <c r="J20" s="136">
        <v>0</v>
      </c>
    </row>
    <row r="21" spans="1:10" x14ac:dyDescent="0.25">
      <c r="A21" s="133" t="s">
        <v>531</v>
      </c>
      <c r="B21" s="137" t="s">
        <v>511</v>
      </c>
      <c r="C21" s="137" t="s">
        <v>511</v>
      </c>
      <c r="D21" s="134" t="s">
        <v>534</v>
      </c>
      <c r="E21" s="135">
        <v>33672</v>
      </c>
      <c r="F21" s="135">
        <v>844225</v>
      </c>
      <c r="G21" s="135">
        <v>33672</v>
      </c>
      <c r="H21" s="135">
        <v>844225</v>
      </c>
      <c r="I21" s="135">
        <v>0</v>
      </c>
      <c r="J21" s="136">
        <v>0</v>
      </c>
    </row>
    <row r="22" spans="1:10" x14ac:dyDescent="0.25">
      <c r="A22" s="133" t="s">
        <v>531</v>
      </c>
      <c r="B22" s="137" t="s">
        <v>515</v>
      </c>
      <c r="C22" s="137" t="s">
        <v>272</v>
      </c>
      <c r="D22" s="134" t="s">
        <v>535</v>
      </c>
      <c r="E22" s="135">
        <v>0</v>
      </c>
      <c r="F22" s="135">
        <v>110000</v>
      </c>
      <c r="G22" s="135">
        <v>0</v>
      </c>
      <c r="H22" s="135">
        <v>110000</v>
      </c>
      <c r="I22" s="135">
        <v>0</v>
      </c>
      <c r="J22" s="136">
        <v>0</v>
      </c>
    </row>
    <row r="23" spans="1:10" x14ac:dyDescent="0.25">
      <c r="A23" s="133" t="s">
        <v>531</v>
      </c>
      <c r="B23" s="137" t="s">
        <v>515</v>
      </c>
      <c r="C23" s="137" t="s">
        <v>511</v>
      </c>
      <c r="D23" s="134" t="s">
        <v>536</v>
      </c>
      <c r="E23" s="135">
        <v>0</v>
      </c>
      <c r="F23" s="135">
        <v>110000</v>
      </c>
      <c r="G23" s="135">
        <v>0</v>
      </c>
      <c r="H23" s="135">
        <v>110000</v>
      </c>
      <c r="I23" s="135">
        <v>0</v>
      </c>
      <c r="J23" s="136">
        <v>0</v>
      </c>
    </row>
    <row r="24" spans="1:10" x14ac:dyDescent="0.25">
      <c r="A24" s="133" t="s">
        <v>531</v>
      </c>
      <c r="B24" s="137" t="s">
        <v>531</v>
      </c>
      <c r="C24" s="137" t="s">
        <v>272</v>
      </c>
      <c r="D24" s="134" t="s">
        <v>537</v>
      </c>
      <c r="E24" s="135">
        <v>600</v>
      </c>
      <c r="F24" s="135">
        <v>19912</v>
      </c>
      <c r="G24" s="135">
        <v>600</v>
      </c>
      <c r="H24" s="135">
        <v>19912</v>
      </c>
      <c r="I24" s="135">
        <v>0</v>
      </c>
      <c r="J24" s="136">
        <v>0</v>
      </c>
    </row>
    <row r="25" spans="1:10" x14ac:dyDescent="0.25">
      <c r="A25" s="133" t="s">
        <v>531</v>
      </c>
      <c r="B25" s="137" t="s">
        <v>531</v>
      </c>
      <c r="C25" s="137" t="s">
        <v>511</v>
      </c>
      <c r="D25" s="134" t="s">
        <v>538</v>
      </c>
      <c r="E25" s="135">
        <v>600</v>
      </c>
      <c r="F25" s="135">
        <v>19912</v>
      </c>
      <c r="G25" s="135">
        <v>600</v>
      </c>
      <c r="H25" s="135">
        <v>19912</v>
      </c>
      <c r="I25" s="135">
        <v>0</v>
      </c>
      <c r="J25" s="136">
        <v>0</v>
      </c>
    </row>
    <row r="26" spans="1:10" x14ac:dyDescent="0.25">
      <c r="A26" s="133" t="s">
        <v>517</v>
      </c>
      <c r="B26" s="137" t="s">
        <v>272</v>
      </c>
      <c r="C26" s="137" t="s">
        <v>272</v>
      </c>
      <c r="D26" s="134" t="s">
        <v>539</v>
      </c>
      <c r="E26" s="135">
        <v>5261574</v>
      </c>
      <c r="F26" s="135">
        <v>53304065</v>
      </c>
      <c r="G26" s="135">
        <v>5261574</v>
      </c>
      <c r="H26" s="135">
        <v>53287722</v>
      </c>
      <c r="I26" s="135">
        <v>0</v>
      </c>
      <c r="J26" s="136">
        <v>16343</v>
      </c>
    </row>
    <row r="27" spans="1:10" x14ac:dyDescent="0.25">
      <c r="A27" s="133" t="s">
        <v>517</v>
      </c>
      <c r="B27" s="137" t="s">
        <v>511</v>
      </c>
      <c r="C27" s="137" t="s">
        <v>272</v>
      </c>
      <c r="D27" s="134" t="s">
        <v>540</v>
      </c>
      <c r="E27" s="135">
        <v>20800</v>
      </c>
      <c r="F27" s="135">
        <v>200400</v>
      </c>
      <c r="G27" s="135">
        <v>20800</v>
      </c>
      <c r="H27" s="135">
        <v>200400</v>
      </c>
      <c r="I27" s="135">
        <v>0</v>
      </c>
      <c r="J27" s="136">
        <v>0</v>
      </c>
    </row>
    <row r="28" spans="1:10" x14ac:dyDescent="0.25">
      <c r="A28" s="133" t="s">
        <v>517</v>
      </c>
      <c r="B28" s="137" t="s">
        <v>511</v>
      </c>
      <c r="C28" s="137" t="s">
        <v>515</v>
      </c>
      <c r="D28" s="134" t="s">
        <v>541</v>
      </c>
      <c r="E28" s="135">
        <v>20800</v>
      </c>
      <c r="F28" s="135">
        <v>200400</v>
      </c>
      <c r="G28" s="135">
        <v>20800</v>
      </c>
      <c r="H28" s="135">
        <v>200400</v>
      </c>
      <c r="I28" s="135">
        <v>0</v>
      </c>
      <c r="J28" s="136">
        <v>0</v>
      </c>
    </row>
    <row r="29" spans="1:10" x14ac:dyDescent="0.25">
      <c r="A29" s="133" t="s">
        <v>517</v>
      </c>
      <c r="B29" s="137" t="s">
        <v>515</v>
      </c>
      <c r="C29" s="137" t="s">
        <v>272</v>
      </c>
      <c r="D29" s="134" t="s">
        <v>542</v>
      </c>
      <c r="E29" s="135">
        <v>5240774</v>
      </c>
      <c r="F29" s="135">
        <v>53103665</v>
      </c>
      <c r="G29" s="135">
        <v>5240774</v>
      </c>
      <c r="H29" s="135">
        <v>53087322</v>
      </c>
      <c r="I29" s="135">
        <v>0</v>
      </c>
      <c r="J29" s="136">
        <v>16343</v>
      </c>
    </row>
    <row r="30" spans="1:10" x14ac:dyDescent="0.25">
      <c r="A30" s="133" t="s">
        <v>517</v>
      </c>
      <c r="B30" s="137" t="s">
        <v>515</v>
      </c>
      <c r="C30" s="137" t="s">
        <v>517</v>
      </c>
      <c r="D30" s="134" t="s">
        <v>543</v>
      </c>
      <c r="E30" s="135">
        <v>0</v>
      </c>
      <c r="F30" s="135">
        <v>46</v>
      </c>
      <c r="G30" s="135">
        <v>0</v>
      </c>
      <c r="H30" s="135">
        <v>46</v>
      </c>
      <c r="I30" s="135">
        <v>0</v>
      </c>
      <c r="J30" s="136">
        <v>0</v>
      </c>
    </row>
    <row r="31" spans="1:10" x14ac:dyDescent="0.25">
      <c r="A31" s="133" t="s">
        <v>517</v>
      </c>
      <c r="B31" s="137" t="s">
        <v>515</v>
      </c>
      <c r="C31" s="137" t="s">
        <v>544</v>
      </c>
      <c r="D31" s="134" t="s">
        <v>545</v>
      </c>
      <c r="E31" s="135">
        <v>4627605</v>
      </c>
      <c r="F31" s="135">
        <v>39912784</v>
      </c>
      <c r="G31" s="135">
        <v>4627605</v>
      </c>
      <c r="H31" s="135">
        <v>39896441</v>
      </c>
      <c r="I31" s="135">
        <v>0</v>
      </c>
      <c r="J31" s="136">
        <v>16343</v>
      </c>
    </row>
    <row r="32" spans="1:10" x14ac:dyDescent="0.25">
      <c r="A32" s="133" t="s">
        <v>517</v>
      </c>
      <c r="B32" s="137" t="s">
        <v>515</v>
      </c>
      <c r="C32" s="137" t="s">
        <v>546</v>
      </c>
      <c r="D32" s="134" t="s">
        <v>547</v>
      </c>
      <c r="E32" s="135">
        <v>613169</v>
      </c>
      <c r="F32" s="135">
        <v>13190835</v>
      </c>
      <c r="G32" s="135">
        <v>613169</v>
      </c>
      <c r="H32" s="135">
        <v>13190835</v>
      </c>
      <c r="I32" s="135">
        <v>0</v>
      </c>
      <c r="J32" s="136">
        <v>0</v>
      </c>
    </row>
    <row r="33" spans="1:10" x14ac:dyDescent="0.25">
      <c r="A33" s="133" t="s">
        <v>520</v>
      </c>
      <c r="B33" s="137" t="s">
        <v>272</v>
      </c>
      <c r="C33" s="137" t="s">
        <v>272</v>
      </c>
      <c r="D33" s="134" t="s">
        <v>548</v>
      </c>
      <c r="E33" s="135">
        <v>31800</v>
      </c>
      <c r="F33" s="135">
        <v>3655917</v>
      </c>
      <c r="G33" s="135">
        <v>31800</v>
      </c>
      <c r="H33" s="135">
        <v>3655917</v>
      </c>
      <c r="I33" s="135">
        <v>0</v>
      </c>
      <c r="J33" s="136">
        <v>0</v>
      </c>
    </row>
    <row r="34" spans="1:10" x14ac:dyDescent="0.25">
      <c r="A34" s="133" t="s">
        <v>520</v>
      </c>
      <c r="B34" s="137" t="s">
        <v>511</v>
      </c>
      <c r="C34" s="137" t="s">
        <v>272</v>
      </c>
      <c r="D34" s="134" t="s">
        <v>549</v>
      </c>
      <c r="E34" s="135">
        <v>31800</v>
      </c>
      <c r="F34" s="135">
        <v>3655917</v>
      </c>
      <c r="G34" s="135">
        <v>31800</v>
      </c>
      <c r="H34" s="135">
        <v>3655917</v>
      </c>
      <c r="I34" s="135">
        <v>0</v>
      </c>
      <c r="J34" s="136">
        <v>0</v>
      </c>
    </row>
    <row r="35" spans="1:10" x14ac:dyDescent="0.25">
      <c r="A35" s="133" t="s">
        <v>520</v>
      </c>
      <c r="B35" s="137" t="s">
        <v>511</v>
      </c>
      <c r="C35" s="137" t="s">
        <v>511</v>
      </c>
      <c r="D35" s="134" t="s">
        <v>550</v>
      </c>
      <c r="E35" s="135">
        <v>28000</v>
      </c>
      <c r="F35" s="135">
        <v>293909</v>
      </c>
      <c r="G35" s="135">
        <v>28000</v>
      </c>
      <c r="H35" s="135">
        <v>293909</v>
      </c>
      <c r="I35" s="135">
        <v>0</v>
      </c>
      <c r="J35" s="136">
        <v>0</v>
      </c>
    </row>
    <row r="36" spans="1:10" x14ac:dyDescent="0.25">
      <c r="A36" s="133" t="s">
        <v>520</v>
      </c>
      <c r="B36" s="137" t="s">
        <v>511</v>
      </c>
      <c r="C36" s="137" t="s">
        <v>515</v>
      </c>
      <c r="D36" s="134" t="s">
        <v>551</v>
      </c>
      <c r="E36" s="135">
        <v>3800</v>
      </c>
      <c r="F36" s="135">
        <v>3362008</v>
      </c>
      <c r="G36" s="135">
        <v>3800</v>
      </c>
      <c r="H36" s="135">
        <v>3362008</v>
      </c>
      <c r="I36" s="135">
        <v>0</v>
      </c>
      <c r="J36" s="136">
        <v>0</v>
      </c>
    </row>
    <row r="37" spans="1:10" x14ac:dyDescent="0.25">
      <c r="A37" s="133" t="s">
        <v>522</v>
      </c>
      <c r="B37" s="137" t="s">
        <v>272</v>
      </c>
      <c r="C37" s="137" t="s">
        <v>272</v>
      </c>
      <c r="D37" s="134" t="s">
        <v>552</v>
      </c>
      <c r="E37" s="135">
        <v>0</v>
      </c>
      <c r="F37" s="135">
        <v>200000</v>
      </c>
      <c r="G37" s="135">
        <v>0</v>
      </c>
      <c r="H37" s="135">
        <v>200000</v>
      </c>
      <c r="I37" s="135">
        <v>0</v>
      </c>
      <c r="J37" s="136">
        <v>0</v>
      </c>
    </row>
    <row r="38" spans="1:10" x14ac:dyDescent="0.25">
      <c r="A38" s="133" t="s">
        <v>522</v>
      </c>
      <c r="B38" s="137" t="s">
        <v>511</v>
      </c>
      <c r="C38" s="137" t="s">
        <v>272</v>
      </c>
      <c r="D38" s="134" t="s">
        <v>553</v>
      </c>
      <c r="E38" s="135">
        <v>0</v>
      </c>
      <c r="F38" s="135">
        <v>200000</v>
      </c>
      <c r="G38" s="135">
        <v>0</v>
      </c>
      <c r="H38" s="135">
        <v>200000</v>
      </c>
      <c r="I38" s="135">
        <v>0</v>
      </c>
      <c r="J38" s="136">
        <v>0</v>
      </c>
    </row>
    <row r="39" spans="1:10" x14ac:dyDescent="0.25">
      <c r="A39" s="133" t="s">
        <v>522</v>
      </c>
      <c r="B39" s="137" t="s">
        <v>511</v>
      </c>
      <c r="C39" s="137" t="s">
        <v>511</v>
      </c>
      <c r="D39" s="134" t="s">
        <v>554</v>
      </c>
      <c r="E39" s="135">
        <v>0</v>
      </c>
      <c r="F39" s="135">
        <v>200000</v>
      </c>
      <c r="G39" s="135">
        <v>0</v>
      </c>
      <c r="H39" s="135">
        <v>200000</v>
      </c>
      <c r="I39" s="135">
        <v>0</v>
      </c>
      <c r="J39" s="136">
        <v>0</v>
      </c>
    </row>
    <row r="40" spans="1:10" x14ac:dyDescent="0.25">
      <c r="A40" s="133" t="s">
        <v>555</v>
      </c>
      <c r="B40" s="137" t="s">
        <v>272</v>
      </c>
      <c r="C40" s="137" t="s">
        <v>272</v>
      </c>
      <c r="D40" s="134" t="s">
        <v>556</v>
      </c>
      <c r="E40" s="135">
        <v>30744776</v>
      </c>
      <c r="F40" s="135">
        <v>194522984</v>
      </c>
      <c r="G40" s="135">
        <v>3711118</v>
      </c>
      <c r="H40" s="135">
        <v>40307159</v>
      </c>
      <c r="I40" s="135">
        <v>27033658</v>
      </c>
      <c r="J40" s="136">
        <v>154215825</v>
      </c>
    </row>
    <row r="41" spans="1:10" x14ac:dyDescent="0.25">
      <c r="A41" s="133" t="s">
        <v>555</v>
      </c>
      <c r="B41" s="137" t="s">
        <v>511</v>
      </c>
      <c r="C41" s="137" t="s">
        <v>272</v>
      </c>
      <c r="D41" s="134" t="s">
        <v>559</v>
      </c>
      <c r="E41" s="135">
        <v>30744776</v>
      </c>
      <c r="F41" s="135">
        <v>194522984</v>
      </c>
      <c r="G41" s="135">
        <v>3711118</v>
      </c>
      <c r="H41" s="135">
        <v>40307159</v>
      </c>
      <c r="I41" s="135">
        <v>27033658</v>
      </c>
      <c r="J41" s="136">
        <v>154215825</v>
      </c>
    </row>
    <row r="42" spans="1:10" x14ac:dyDescent="0.25">
      <c r="A42" s="133" t="s">
        <v>555</v>
      </c>
      <c r="B42" s="137" t="s">
        <v>511</v>
      </c>
      <c r="C42" s="137" t="s">
        <v>511</v>
      </c>
      <c r="D42" s="134" t="s">
        <v>560</v>
      </c>
      <c r="E42" s="135">
        <v>0</v>
      </c>
      <c r="F42" s="135">
        <v>3932749</v>
      </c>
      <c r="G42" s="135">
        <v>0</v>
      </c>
      <c r="H42" s="135">
        <v>3932749</v>
      </c>
      <c r="I42" s="135">
        <v>0</v>
      </c>
      <c r="J42" s="136">
        <v>0</v>
      </c>
    </row>
    <row r="43" spans="1:10" x14ac:dyDescent="0.25">
      <c r="A43" s="133" t="s">
        <v>555</v>
      </c>
      <c r="B43" s="137" t="s">
        <v>511</v>
      </c>
      <c r="C43" s="137" t="s">
        <v>515</v>
      </c>
      <c r="D43" s="134" t="s">
        <v>561</v>
      </c>
      <c r="E43" s="135">
        <v>30744776</v>
      </c>
      <c r="F43" s="135">
        <v>190590235</v>
      </c>
      <c r="G43" s="135">
        <v>3711118</v>
      </c>
      <c r="H43" s="135">
        <v>36374410</v>
      </c>
      <c r="I43" s="135">
        <v>27033658</v>
      </c>
      <c r="J43" s="136">
        <v>154215825</v>
      </c>
    </row>
    <row r="44" spans="1:10" x14ac:dyDescent="0.25">
      <c r="A44" s="133" t="s">
        <v>564</v>
      </c>
      <c r="B44" s="137" t="s">
        <v>272</v>
      </c>
      <c r="C44" s="137" t="s">
        <v>272</v>
      </c>
      <c r="D44" s="134" t="s">
        <v>565</v>
      </c>
      <c r="E44" s="135">
        <v>2223655</v>
      </c>
      <c r="F44" s="135">
        <v>44886553</v>
      </c>
      <c r="G44" s="135">
        <v>2212105</v>
      </c>
      <c r="H44" s="135">
        <v>36074559</v>
      </c>
      <c r="I44" s="135">
        <v>11550</v>
      </c>
      <c r="J44" s="136">
        <v>8811994</v>
      </c>
    </row>
    <row r="45" spans="1:10" x14ac:dyDescent="0.25">
      <c r="A45" s="133" t="s">
        <v>564</v>
      </c>
      <c r="B45" s="137" t="s">
        <v>511</v>
      </c>
      <c r="C45" s="137" t="s">
        <v>272</v>
      </c>
      <c r="D45" s="134" t="s">
        <v>566</v>
      </c>
      <c r="E45" s="135">
        <v>0</v>
      </c>
      <c r="F45" s="135">
        <v>1031000</v>
      </c>
      <c r="G45" s="135">
        <v>0</v>
      </c>
      <c r="H45" s="135">
        <v>1031000</v>
      </c>
      <c r="I45" s="135">
        <v>0</v>
      </c>
      <c r="J45" s="136">
        <v>0</v>
      </c>
    </row>
    <row r="46" spans="1:10" x14ac:dyDescent="0.25">
      <c r="A46" s="133" t="s">
        <v>564</v>
      </c>
      <c r="B46" s="137" t="s">
        <v>511</v>
      </c>
      <c r="C46" s="137" t="s">
        <v>511</v>
      </c>
      <c r="D46" s="134" t="s">
        <v>567</v>
      </c>
      <c r="E46" s="135">
        <v>0</v>
      </c>
      <c r="F46" s="135">
        <v>1031000</v>
      </c>
      <c r="G46" s="135">
        <v>0</v>
      </c>
      <c r="H46" s="135">
        <v>1031000</v>
      </c>
      <c r="I46" s="135">
        <v>0</v>
      </c>
      <c r="J46" s="136">
        <v>0</v>
      </c>
    </row>
    <row r="47" spans="1:10" x14ac:dyDescent="0.25">
      <c r="A47" s="133" t="s">
        <v>564</v>
      </c>
      <c r="B47" s="137" t="s">
        <v>515</v>
      </c>
      <c r="C47" s="137" t="s">
        <v>272</v>
      </c>
      <c r="D47" s="134" t="s">
        <v>568</v>
      </c>
      <c r="E47" s="135">
        <v>2223655</v>
      </c>
      <c r="F47" s="135">
        <v>43855553</v>
      </c>
      <c r="G47" s="135">
        <v>2212105</v>
      </c>
      <c r="H47" s="135">
        <v>35043559</v>
      </c>
      <c r="I47" s="135">
        <v>11550</v>
      </c>
      <c r="J47" s="136">
        <v>8811994</v>
      </c>
    </row>
    <row r="48" spans="1:10" x14ac:dyDescent="0.25">
      <c r="A48" s="133" t="s">
        <v>564</v>
      </c>
      <c r="B48" s="137" t="s">
        <v>515</v>
      </c>
      <c r="C48" s="137" t="s">
        <v>511</v>
      </c>
      <c r="D48" s="134" t="s">
        <v>569</v>
      </c>
      <c r="E48" s="135">
        <v>15600</v>
      </c>
      <c r="F48" s="135">
        <v>145050</v>
      </c>
      <c r="G48" s="135">
        <v>15600</v>
      </c>
      <c r="H48" s="135">
        <v>145050</v>
      </c>
      <c r="I48" s="135">
        <v>0</v>
      </c>
      <c r="J48" s="136">
        <v>0</v>
      </c>
    </row>
    <row r="49" spans="1:10" x14ac:dyDescent="0.25">
      <c r="A49" s="133" t="s">
        <v>564</v>
      </c>
      <c r="B49" s="137" t="s">
        <v>515</v>
      </c>
      <c r="C49" s="137" t="s">
        <v>517</v>
      </c>
      <c r="D49" s="134" t="s">
        <v>570</v>
      </c>
      <c r="E49" s="135">
        <v>1850342</v>
      </c>
      <c r="F49" s="135">
        <v>34821324</v>
      </c>
      <c r="G49" s="135">
        <v>1838792</v>
      </c>
      <c r="H49" s="135">
        <v>26218324</v>
      </c>
      <c r="I49" s="135">
        <v>11550</v>
      </c>
      <c r="J49" s="136">
        <v>8603000</v>
      </c>
    </row>
    <row r="50" spans="1:10" x14ac:dyDescent="0.25">
      <c r="A50" s="133" t="s">
        <v>564</v>
      </c>
      <c r="B50" s="137" t="s">
        <v>515</v>
      </c>
      <c r="C50" s="137" t="s">
        <v>571</v>
      </c>
      <c r="D50" s="134" t="s">
        <v>572</v>
      </c>
      <c r="E50" s="135">
        <v>357713</v>
      </c>
      <c r="F50" s="135">
        <v>8889179</v>
      </c>
      <c r="G50" s="135">
        <v>357713</v>
      </c>
      <c r="H50" s="135">
        <v>8680185</v>
      </c>
      <c r="I50" s="135">
        <v>0</v>
      </c>
      <c r="J50" s="136">
        <v>208994</v>
      </c>
    </row>
    <row r="51" spans="1:10" x14ac:dyDescent="0.25">
      <c r="A51" s="133" t="s">
        <v>272</v>
      </c>
      <c r="B51" s="137" t="s">
        <v>272</v>
      </c>
      <c r="C51" s="137" t="s">
        <v>272</v>
      </c>
      <c r="D51" s="134" t="s">
        <v>573</v>
      </c>
      <c r="E51" s="135">
        <v>0</v>
      </c>
      <c r="F51" s="135">
        <v>1360000</v>
      </c>
      <c r="G51" s="135">
        <v>0</v>
      </c>
      <c r="H51" s="135">
        <v>1360000</v>
      </c>
      <c r="I51" s="135">
        <v>0</v>
      </c>
      <c r="J51" s="136">
        <v>0</v>
      </c>
    </row>
    <row r="52" spans="1:10" x14ac:dyDescent="0.25">
      <c r="A52" s="133" t="s">
        <v>520</v>
      </c>
      <c r="B52" s="137" t="s">
        <v>272</v>
      </c>
      <c r="C52" s="137" t="s">
        <v>272</v>
      </c>
      <c r="D52" s="134" t="s">
        <v>548</v>
      </c>
      <c r="E52" s="135">
        <v>0</v>
      </c>
      <c r="F52" s="135">
        <v>1360000</v>
      </c>
      <c r="G52" s="135">
        <v>0</v>
      </c>
      <c r="H52" s="135">
        <v>1360000</v>
      </c>
      <c r="I52" s="135">
        <v>0</v>
      </c>
      <c r="J52" s="136">
        <v>0</v>
      </c>
    </row>
    <row r="53" spans="1:10" x14ac:dyDescent="0.25">
      <c r="A53" s="133" t="s">
        <v>520</v>
      </c>
      <c r="B53" s="137" t="s">
        <v>515</v>
      </c>
      <c r="C53" s="137" t="s">
        <v>272</v>
      </c>
      <c r="D53" s="134" t="s">
        <v>575</v>
      </c>
      <c r="E53" s="135">
        <v>0</v>
      </c>
      <c r="F53" s="135">
        <v>1360000</v>
      </c>
      <c r="G53" s="135">
        <v>0</v>
      </c>
      <c r="H53" s="135">
        <v>1360000</v>
      </c>
      <c r="I53" s="135">
        <v>0</v>
      </c>
      <c r="J53" s="136">
        <v>0</v>
      </c>
    </row>
    <row r="54" spans="1:10" x14ac:dyDescent="0.25">
      <c r="A54" s="133" t="s">
        <v>520</v>
      </c>
      <c r="B54" s="137" t="s">
        <v>515</v>
      </c>
      <c r="C54" s="137" t="s">
        <v>511</v>
      </c>
      <c r="D54" s="134" t="s">
        <v>576</v>
      </c>
      <c r="E54" s="135">
        <v>0</v>
      </c>
      <c r="F54" s="135">
        <v>1360000</v>
      </c>
      <c r="G54" s="135">
        <v>0</v>
      </c>
      <c r="H54" s="135">
        <v>1360000</v>
      </c>
      <c r="I54" s="135">
        <v>0</v>
      </c>
      <c r="J54" s="136">
        <v>0</v>
      </c>
    </row>
    <row r="55" spans="1:10" x14ac:dyDescent="0.25">
      <c r="A55" s="133" t="s">
        <v>272</v>
      </c>
      <c r="B55" s="137" t="s">
        <v>272</v>
      </c>
      <c r="C55" s="137" t="s">
        <v>272</v>
      </c>
      <c r="D55" s="134" t="s">
        <v>577</v>
      </c>
      <c r="E55" s="135">
        <v>43502550</v>
      </c>
      <c r="F55" s="135">
        <v>556007618</v>
      </c>
      <c r="G55" s="135" t="s">
        <v>272</v>
      </c>
      <c r="H55" s="135" t="s">
        <v>272</v>
      </c>
      <c r="I55" s="135" t="s">
        <v>272</v>
      </c>
      <c r="J55" s="136" t="s">
        <v>272</v>
      </c>
    </row>
    <row r="57" spans="1:10" x14ac:dyDescent="0.25">
      <c r="A57" s="203" t="s">
        <v>502</v>
      </c>
      <c r="B57" s="204"/>
      <c r="C57" s="204"/>
      <c r="D57" s="205"/>
      <c r="E57" s="206" t="s">
        <v>503</v>
      </c>
      <c r="F57" s="207"/>
      <c r="G57" s="206" t="s">
        <v>578</v>
      </c>
      <c r="H57" s="207"/>
      <c r="I57" s="206" t="s">
        <v>579</v>
      </c>
      <c r="J57" s="207"/>
    </row>
    <row r="58" spans="1:10" x14ac:dyDescent="0.25">
      <c r="A58" s="156" t="s">
        <v>141</v>
      </c>
      <c r="B58" s="130" t="s">
        <v>142</v>
      </c>
      <c r="C58" s="130" t="s">
        <v>143</v>
      </c>
      <c r="D58" s="131" t="s">
        <v>506</v>
      </c>
      <c r="E58" s="132" t="s">
        <v>507</v>
      </c>
      <c r="F58" s="132" t="s">
        <v>508</v>
      </c>
      <c r="G58" s="132" t="s">
        <v>507</v>
      </c>
      <c r="H58" s="132" t="s">
        <v>508</v>
      </c>
      <c r="I58" s="132" t="s">
        <v>507</v>
      </c>
      <c r="J58" s="132" t="s">
        <v>508</v>
      </c>
    </row>
    <row r="59" spans="1:10" x14ac:dyDescent="0.25">
      <c r="A59" s="133" t="s">
        <v>272</v>
      </c>
      <c r="B59" s="130" t="s">
        <v>272</v>
      </c>
      <c r="C59" s="130" t="s">
        <v>272</v>
      </c>
      <c r="D59" s="134" t="s">
        <v>509</v>
      </c>
      <c r="E59" s="135">
        <v>50444288</v>
      </c>
      <c r="F59" s="135">
        <v>535115496</v>
      </c>
      <c r="G59" s="135">
        <v>31611125</v>
      </c>
      <c r="H59" s="135">
        <v>339530957</v>
      </c>
      <c r="I59" s="135">
        <v>18833163</v>
      </c>
      <c r="J59" s="136">
        <v>195584539</v>
      </c>
    </row>
    <row r="60" spans="1:10" x14ac:dyDescent="0.25">
      <c r="A60" s="133" t="s">
        <v>272</v>
      </c>
      <c r="B60" s="137" t="s">
        <v>272</v>
      </c>
      <c r="C60" s="137" t="s">
        <v>272</v>
      </c>
      <c r="D60" s="134" t="s">
        <v>510</v>
      </c>
      <c r="E60" s="135">
        <v>35335856</v>
      </c>
      <c r="F60" s="135">
        <v>375325597</v>
      </c>
      <c r="G60" s="135">
        <v>29068659</v>
      </c>
      <c r="H60" s="135">
        <v>321590011</v>
      </c>
      <c r="I60" s="135">
        <v>6267197</v>
      </c>
      <c r="J60" s="136">
        <v>53735586</v>
      </c>
    </row>
    <row r="61" spans="1:10" x14ac:dyDescent="0.25">
      <c r="A61" s="133" t="s">
        <v>511</v>
      </c>
      <c r="B61" s="137" t="s">
        <v>272</v>
      </c>
      <c r="C61" s="137" t="s">
        <v>272</v>
      </c>
      <c r="D61" s="134" t="s">
        <v>580</v>
      </c>
      <c r="E61" s="135">
        <v>13247445</v>
      </c>
      <c r="F61" s="135">
        <v>136786971</v>
      </c>
      <c r="G61" s="135">
        <v>13246847</v>
      </c>
      <c r="H61" s="135">
        <v>133703037</v>
      </c>
      <c r="I61" s="135">
        <v>598</v>
      </c>
      <c r="J61" s="136">
        <v>3083934</v>
      </c>
    </row>
    <row r="62" spans="1:10" x14ac:dyDescent="0.25">
      <c r="A62" s="133" t="s">
        <v>511</v>
      </c>
      <c r="B62" s="137" t="s">
        <v>581</v>
      </c>
      <c r="C62" s="137" t="s">
        <v>272</v>
      </c>
      <c r="D62" s="134" t="s">
        <v>582</v>
      </c>
      <c r="E62" s="135">
        <v>3084754</v>
      </c>
      <c r="F62" s="135">
        <v>35102866</v>
      </c>
      <c r="G62" s="135">
        <v>3084754</v>
      </c>
      <c r="H62" s="135">
        <v>33138169</v>
      </c>
      <c r="I62" s="135">
        <v>0</v>
      </c>
      <c r="J62" s="136">
        <v>1964697</v>
      </c>
    </row>
    <row r="63" spans="1:10" x14ac:dyDescent="0.25">
      <c r="A63" s="133" t="s">
        <v>511</v>
      </c>
      <c r="B63" s="137" t="s">
        <v>581</v>
      </c>
      <c r="C63" s="137" t="s">
        <v>511</v>
      </c>
      <c r="D63" s="134" t="s">
        <v>583</v>
      </c>
      <c r="E63" s="135">
        <v>2404137</v>
      </c>
      <c r="F63" s="135">
        <v>27400012</v>
      </c>
      <c r="G63" s="135">
        <v>2404137</v>
      </c>
      <c r="H63" s="135">
        <v>27400012</v>
      </c>
      <c r="I63" s="135">
        <v>0</v>
      </c>
      <c r="J63" s="136">
        <v>0</v>
      </c>
    </row>
    <row r="64" spans="1:10" x14ac:dyDescent="0.25">
      <c r="A64" s="133" t="s">
        <v>511</v>
      </c>
      <c r="B64" s="137" t="s">
        <v>581</v>
      </c>
      <c r="C64" s="137" t="s">
        <v>515</v>
      </c>
      <c r="D64" s="134" t="s">
        <v>584</v>
      </c>
      <c r="E64" s="135">
        <v>28542</v>
      </c>
      <c r="F64" s="135">
        <v>342781</v>
      </c>
      <c r="G64" s="135">
        <v>28542</v>
      </c>
      <c r="H64" s="135">
        <v>342781</v>
      </c>
      <c r="I64" s="135">
        <v>0</v>
      </c>
      <c r="J64" s="136">
        <v>0</v>
      </c>
    </row>
    <row r="65" spans="1:10" x14ac:dyDescent="0.25">
      <c r="A65" s="133" t="s">
        <v>511</v>
      </c>
      <c r="B65" s="137" t="s">
        <v>581</v>
      </c>
      <c r="C65" s="137" t="s">
        <v>531</v>
      </c>
      <c r="D65" s="134" t="s">
        <v>585</v>
      </c>
      <c r="E65" s="135">
        <v>225995</v>
      </c>
      <c r="F65" s="135">
        <v>1233646</v>
      </c>
      <c r="G65" s="135">
        <v>225995</v>
      </c>
      <c r="H65" s="135">
        <v>1233646</v>
      </c>
      <c r="I65" s="135">
        <v>0</v>
      </c>
      <c r="J65" s="136">
        <v>0</v>
      </c>
    </row>
    <row r="66" spans="1:10" x14ac:dyDescent="0.25">
      <c r="A66" s="133" t="s">
        <v>511</v>
      </c>
      <c r="B66" s="137" t="s">
        <v>581</v>
      </c>
      <c r="C66" s="137" t="s">
        <v>517</v>
      </c>
      <c r="D66" s="134" t="s">
        <v>586</v>
      </c>
      <c r="E66" s="135">
        <v>1420</v>
      </c>
      <c r="F66" s="135">
        <v>55278</v>
      </c>
      <c r="G66" s="135">
        <v>1420</v>
      </c>
      <c r="H66" s="135">
        <v>55278</v>
      </c>
      <c r="I66" s="135">
        <v>0</v>
      </c>
      <c r="J66" s="136">
        <v>0</v>
      </c>
    </row>
    <row r="67" spans="1:10" x14ac:dyDescent="0.25">
      <c r="A67" s="133" t="s">
        <v>511</v>
      </c>
      <c r="B67" s="137" t="s">
        <v>581</v>
      </c>
      <c r="C67" s="137" t="s">
        <v>587</v>
      </c>
      <c r="D67" s="134" t="s">
        <v>588</v>
      </c>
      <c r="E67" s="135">
        <v>424660</v>
      </c>
      <c r="F67" s="135">
        <v>6071149</v>
      </c>
      <c r="G67" s="135">
        <v>424660</v>
      </c>
      <c r="H67" s="135">
        <v>4106452</v>
      </c>
      <c r="I67" s="135">
        <v>0</v>
      </c>
      <c r="J67" s="136">
        <v>1964697</v>
      </c>
    </row>
    <row r="68" spans="1:10" x14ac:dyDescent="0.25">
      <c r="A68" s="133" t="s">
        <v>511</v>
      </c>
      <c r="B68" s="137" t="s">
        <v>589</v>
      </c>
      <c r="C68" s="137" t="s">
        <v>272</v>
      </c>
      <c r="D68" s="134" t="s">
        <v>590</v>
      </c>
      <c r="E68" s="135">
        <v>7763189</v>
      </c>
      <c r="F68" s="135">
        <v>67313186</v>
      </c>
      <c r="G68" s="135">
        <v>7762591</v>
      </c>
      <c r="H68" s="135">
        <v>66193949</v>
      </c>
      <c r="I68" s="135">
        <v>598</v>
      </c>
      <c r="J68" s="136">
        <v>1119237</v>
      </c>
    </row>
    <row r="69" spans="1:10" x14ac:dyDescent="0.25">
      <c r="A69" s="133" t="s">
        <v>511</v>
      </c>
      <c r="B69" s="137" t="s">
        <v>589</v>
      </c>
      <c r="C69" s="137" t="s">
        <v>515</v>
      </c>
      <c r="D69" s="134" t="s">
        <v>591</v>
      </c>
      <c r="E69" s="135">
        <v>4360876</v>
      </c>
      <c r="F69" s="135">
        <v>46156923</v>
      </c>
      <c r="G69" s="135">
        <v>4360876</v>
      </c>
      <c r="H69" s="135">
        <v>46106923</v>
      </c>
      <c r="I69" s="135">
        <v>0</v>
      </c>
      <c r="J69" s="136">
        <v>50000</v>
      </c>
    </row>
    <row r="70" spans="1:10" x14ac:dyDescent="0.25">
      <c r="A70" s="133" t="s">
        <v>511</v>
      </c>
      <c r="B70" s="137" t="s">
        <v>589</v>
      </c>
      <c r="C70" s="137" t="s">
        <v>531</v>
      </c>
      <c r="D70" s="134" t="s">
        <v>592</v>
      </c>
      <c r="E70" s="135">
        <v>17011</v>
      </c>
      <c r="F70" s="135">
        <v>119117</v>
      </c>
      <c r="G70" s="135">
        <v>17011</v>
      </c>
      <c r="H70" s="135">
        <v>119117</v>
      </c>
      <c r="I70" s="135">
        <v>0</v>
      </c>
      <c r="J70" s="136">
        <v>0</v>
      </c>
    </row>
    <row r="71" spans="1:10" x14ac:dyDescent="0.25">
      <c r="A71" s="133" t="s">
        <v>511</v>
      </c>
      <c r="B71" s="137" t="s">
        <v>589</v>
      </c>
      <c r="C71" s="137" t="s">
        <v>517</v>
      </c>
      <c r="D71" s="134" t="s">
        <v>593</v>
      </c>
      <c r="E71" s="135">
        <v>1382</v>
      </c>
      <c r="F71" s="135">
        <v>23413</v>
      </c>
      <c r="G71" s="135">
        <v>1382</v>
      </c>
      <c r="H71" s="135">
        <v>23413</v>
      </c>
      <c r="I71" s="135">
        <v>0</v>
      </c>
      <c r="J71" s="136">
        <v>0</v>
      </c>
    </row>
    <row r="72" spans="1:10" x14ac:dyDescent="0.25">
      <c r="A72" s="133" t="s">
        <v>511</v>
      </c>
      <c r="B72" s="137" t="s">
        <v>589</v>
      </c>
      <c r="C72" s="137" t="s">
        <v>587</v>
      </c>
      <c r="D72" s="134" t="s">
        <v>594</v>
      </c>
      <c r="E72" s="135">
        <v>1750745</v>
      </c>
      <c r="F72" s="135">
        <v>9863042</v>
      </c>
      <c r="G72" s="135">
        <v>1750745</v>
      </c>
      <c r="H72" s="135">
        <v>9769653</v>
      </c>
      <c r="I72" s="135">
        <v>0</v>
      </c>
      <c r="J72" s="136">
        <v>93389</v>
      </c>
    </row>
    <row r="73" spans="1:10" x14ac:dyDescent="0.25">
      <c r="A73" s="133" t="s">
        <v>511</v>
      </c>
      <c r="B73" s="137" t="s">
        <v>589</v>
      </c>
      <c r="C73" s="137" t="s">
        <v>522</v>
      </c>
      <c r="D73" s="134" t="s">
        <v>595</v>
      </c>
      <c r="E73" s="135">
        <v>1633175</v>
      </c>
      <c r="F73" s="135">
        <v>11150691</v>
      </c>
      <c r="G73" s="135">
        <v>1632577</v>
      </c>
      <c r="H73" s="135">
        <v>10174843</v>
      </c>
      <c r="I73" s="135">
        <v>598</v>
      </c>
      <c r="J73" s="136">
        <v>975848</v>
      </c>
    </row>
    <row r="74" spans="1:10" x14ac:dyDescent="0.25">
      <c r="A74" s="133" t="s">
        <v>511</v>
      </c>
      <c r="B74" s="137" t="s">
        <v>596</v>
      </c>
      <c r="C74" s="137" t="s">
        <v>272</v>
      </c>
      <c r="D74" s="134" t="s">
        <v>597</v>
      </c>
      <c r="E74" s="135">
        <v>504243</v>
      </c>
      <c r="F74" s="135">
        <v>7057329</v>
      </c>
      <c r="G74" s="135">
        <v>504243</v>
      </c>
      <c r="H74" s="135">
        <v>7057329</v>
      </c>
      <c r="I74" s="135">
        <v>0</v>
      </c>
      <c r="J74" s="136">
        <v>0</v>
      </c>
    </row>
    <row r="75" spans="1:10" x14ac:dyDescent="0.25">
      <c r="A75" s="133" t="s">
        <v>511</v>
      </c>
      <c r="B75" s="137" t="s">
        <v>596</v>
      </c>
      <c r="C75" s="137" t="s">
        <v>515</v>
      </c>
      <c r="D75" s="134" t="s">
        <v>598</v>
      </c>
      <c r="E75" s="135">
        <v>504243</v>
      </c>
      <c r="F75" s="135">
        <v>7057329</v>
      </c>
      <c r="G75" s="135">
        <v>504243</v>
      </c>
      <c r="H75" s="135">
        <v>7057329</v>
      </c>
      <c r="I75" s="135">
        <v>0</v>
      </c>
      <c r="J75" s="136">
        <v>0</v>
      </c>
    </row>
    <row r="76" spans="1:10" x14ac:dyDescent="0.25">
      <c r="A76" s="133" t="s">
        <v>511</v>
      </c>
      <c r="B76" s="137" t="s">
        <v>599</v>
      </c>
      <c r="C76" s="137" t="s">
        <v>272</v>
      </c>
      <c r="D76" s="134" t="s">
        <v>600</v>
      </c>
      <c r="E76" s="135">
        <v>1895259</v>
      </c>
      <c r="F76" s="135">
        <v>27313590</v>
      </c>
      <c r="G76" s="135">
        <v>1895259</v>
      </c>
      <c r="H76" s="135">
        <v>27313590</v>
      </c>
      <c r="I76" s="135">
        <v>0</v>
      </c>
      <c r="J76" s="136">
        <v>0</v>
      </c>
    </row>
    <row r="77" spans="1:10" x14ac:dyDescent="0.25">
      <c r="A77" s="133" t="s">
        <v>511</v>
      </c>
      <c r="B77" s="137" t="s">
        <v>599</v>
      </c>
      <c r="C77" s="137" t="s">
        <v>511</v>
      </c>
      <c r="D77" s="134" t="s">
        <v>583</v>
      </c>
      <c r="E77" s="135">
        <v>657259</v>
      </c>
      <c r="F77" s="135">
        <v>7745590</v>
      </c>
      <c r="G77" s="135">
        <v>657259</v>
      </c>
      <c r="H77" s="135">
        <v>7745590</v>
      </c>
      <c r="I77" s="135">
        <v>0</v>
      </c>
      <c r="J77" s="136">
        <v>0</v>
      </c>
    </row>
    <row r="78" spans="1:10" x14ac:dyDescent="0.25">
      <c r="A78" s="133" t="s">
        <v>511</v>
      </c>
      <c r="B78" s="137" t="s">
        <v>599</v>
      </c>
      <c r="C78" s="137" t="s">
        <v>515</v>
      </c>
      <c r="D78" s="134" t="s">
        <v>601</v>
      </c>
      <c r="E78" s="135">
        <v>1238000</v>
      </c>
      <c r="F78" s="135">
        <v>19568000</v>
      </c>
      <c r="G78" s="135">
        <v>1238000</v>
      </c>
      <c r="H78" s="135">
        <v>19568000</v>
      </c>
      <c r="I78" s="135">
        <v>0</v>
      </c>
      <c r="J78" s="136">
        <v>0</v>
      </c>
    </row>
    <row r="79" spans="1:10" x14ac:dyDescent="0.25">
      <c r="A79" s="133" t="s">
        <v>515</v>
      </c>
      <c r="B79" s="137" t="s">
        <v>272</v>
      </c>
      <c r="C79" s="137" t="s">
        <v>272</v>
      </c>
      <c r="D79" s="134" t="s">
        <v>602</v>
      </c>
      <c r="E79" s="135">
        <v>500545</v>
      </c>
      <c r="F79" s="135">
        <v>10304210</v>
      </c>
      <c r="G79" s="135">
        <v>500545</v>
      </c>
      <c r="H79" s="135">
        <v>10304210</v>
      </c>
      <c r="I79" s="135">
        <v>0</v>
      </c>
      <c r="J79" s="136">
        <v>0</v>
      </c>
    </row>
    <row r="80" spans="1:10" x14ac:dyDescent="0.25">
      <c r="A80" s="133" t="s">
        <v>515</v>
      </c>
      <c r="B80" s="137" t="s">
        <v>603</v>
      </c>
      <c r="C80" s="137" t="s">
        <v>272</v>
      </c>
      <c r="D80" s="134" t="s">
        <v>604</v>
      </c>
      <c r="E80" s="135">
        <v>500545</v>
      </c>
      <c r="F80" s="135">
        <v>6122960</v>
      </c>
      <c r="G80" s="135">
        <v>500545</v>
      </c>
      <c r="H80" s="135">
        <v>6122960</v>
      </c>
      <c r="I80" s="135">
        <v>0</v>
      </c>
      <c r="J80" s="136">
        <v>0</v>
      </c>
    </row>
    <row r="81" spans="1:10" x14ac:dyDescent="0.25">
      <c r="A81" s="133" t="s">
        <v>515</v>
      </c>
      <c r="B81" s="137" t="s">
        <v>603</v>
      </c>
      <c r="C81" s="137" t="s">
        <v>515</v>
      </c>
      <c r="D81" s="134" t="s">
        <v>677</v>
      </c>
      <c r="E81" s="135">
        <v>0</v>
      </c>
      <c r="F81" s="135">
        <v>61102</v>
      </c>
      <c r="G81" s="135">
        <v>0</v>
      </c>
      <c r="H81" s="135">
        <v>61102</v>
      </c>
      <c r="I81" s="135">
        <v>0</v>
      </c>
      <c r="J81" s="136">
        <v>0</v>
      </c>
    </row>
    <row r="82" spans="1:10" x14ac:dyDescent="0.25">
      <c r="A82" s="133" t="s">
        <v>515</v>
      </c>
      <c r="B82" s="137" t="s">
        <v>603</v>
      </c>
      <c r="C82" s="137" t="s">
        <v>531</v>
      </c>
      <c r="D82" s="134" t="s">
        <v>605</v>
      </c>
      <c r="E82" s="135">
        <v>500545</v>
      </c>
      <c r="F82" s="135">
        <v>6061858</v>
      </c>
      <c r="G82" s="135">
        <v>500545</v>
      </c>
      <c r="H82" s="135">
        <v>6061858</v>
      </c>
      <c r="I82" s="135">
        <v>0</v>
      </c>
      <c r="J82" s="136">
        <v>0</v>
      </c>
    </row>
    <row r="83" spans="1:10" x14ac:dyDescent="0.25">
      <c r="A83" s="133" t="s">
        <v>515</v>
      </c>
      <c r="B83" s="137" t="s">
        <v>606</v>
      </c>
      <c r="C83" s="137" t="s">
        <v>272</v>
      </c>
      <c r="D83" s="134" t="s">
        <v>607</v>
      </c>
      <c r="E83" s="135">
        <v>0</v>
      </c>
      <c r="F83" s="135">
        <v>4181250</v>
      </c>
      <c r="G83" s="135">
        <v>0</v>
      </c>
      <c r="H83" s="135">
        <v>4181250</v>
      </c>
      <c r="I83" s="135">
        <v>0</v>
      </c>
      <c r="J83" s="136">
        <v>0</v>
      </c>
    </row>
    <row r="84" spans="1:10" x14ac:dyDescent="0.25">
      <c r="A84" s="133" t="s">
        <v>515</v>
      </c>
      <c r="B84" s="137" t="s">
        <v>606</v>
      </c>
      <c r="C84" s="137" t="s">
        <v>515</v>
      </c>
      <c r="D84" s="134" t="s">
        <v>608</v>
      </c>
      <c r="E84" s="135">
        <v>0</v>
      </c>
      <c r="F84" s="135">
        <v>4181250</v>
      </c>
      <c r="G84" s="135">
        <v>0</v>
      </c>
      <c r="H84" s="135">
        <v>4181250</v>
      </c>
      <c r="I84" s="135">
        <v>0</v>
      </c>
      <c r="J84" s="136">
        <v>0</v>
      </c>
    </row>
    <row r="85" spans="1:10" x14ac:dyDescent="0.25">
      <c r="A85" s="133" t="s">
        <v>531</v>
      </c>
      <c r="B85" s="137" t="s">
        <v>272</v>
      </c>
      <c r="C85" s="137" t="s">
        <v>272</v>
      </c>
      <c r="D85" s="134" t="s">
        <v>609</v>
      </c>
      <c r="E85" s="135">
        <v>9106720</v>
      </c>
      <c r="F85" s="135">
        <v>68687040</v>
      </c>
      <c r="G85" s="135">
        <v>3398121</v>
      </c>
      <c r="H85" s="135">
        <v>41770395</v>
      </c>
      <c r="I85" s="135">
        <v>5708599</v>
      </c>
      <c r="J85" s="136">
        <v>26916645</v>
      </c>
    </row>
    <row r="86" spans="1:10" x14ac:dyDescent="0.25">
      <c r="A86" s="133" t="s">
        <v>531</v>
      </c>
      <c r="B86" s="137" t="s">
        <v>610</v>
      </c>
      <c r="C86" s="137" t="s">
        <v>272</v>
      </c>
      <c r="D86" s="134" t="s">
        <v>611</v>
      </c>
      <c r="E86" s="135">
        <v>545107</v>
      </c>
      <c r="F86" s="135">
        <v>5791933</v>
      </c>
      <c r="G86" s="135">
        <v>539800</v>
      </c>
      <c r="H86" s="135">
        <v>5786626</v>
      </c>
      <c r="I86" s="135">
        <v>5307</v>
      </c>
      <c r="J86" s="136">
        <v>5307</v>
      </c>
    </row>
    <row r="87" spans="1:10" x14ac:dyDescent="0.25">
      <c r="A87" s="133" t="s">
        <v>531</v>
      </c>
      <c r="B87" s="137" t="s">
        <v>610</v>
      </c>
      <c r="C87" s="137" t="s">
        <v>515</v>
      </c>
      <c r="D87" s="134" t="s">
        <v>612</v>
      </c>
      <c r="E87" s="135">
        <v>539800</v>
      </c>
      <c r="F87" s="135">
        <v>5757990</v>
      </c>
      <c r="G87" s="135">
        <v>539800</v>
      </c>
      <c r="H87" s="135">
        <v>5757990</v>
      </c>
      <c r="I87" s="135">
        <v>0</v>
      </c>
      <c r="J87" s="136">
        <v>0</v>
      </c>
    </row>
    <row r="88" spans="1:10" x14ac:dyDescent="0.25">
      <c r="A88" s="133" t="s">
        <v>531</v>
      </c>
      <c r="B88" s="137" t="s">
        <v>610</v>
      </c>
      <c r="C88" s="137" t="s">
        <v>517</v>
      </c>
      <c r="D88" s="134" t="s">
        <v>669</v>
      </c>
      <c r="E88" s="135">
        <v>5307</v>
      </c>
      <c r="F88" s="135">
        <v>33943</v>
      </c>
      <c r="G88" s="135">
        <v>0</v>
      </c>
      <c r="H88" s="135">
        <v>28636</v>
      </c>
      <c r="I88" s="135">
        <v>5307</v>
      </c>
      <c r="J88" s="136">
        <v>5307</v>
      </c>
    </row>
    <row r="89" spans="1:10" x14ac:dyDescent="0.25">
      <c r="A89" s="133" t="s">
        <v>531</v>
      </c>
      <c r="B89" s="137" t="s">
        <v>613</v>
      </c>
      <c r="C89" s="137" t="s">
        <v>272</v>
      </c>
      <c r="D89" s="134" t="s">
        <v>614</v>
      </c>
      <c r="E89" s="135">
        <v>3045</v>
      </c>
      <c r="F89" s="135">
        <v>68352</v>
      </c>
      <c r="G89" s="135">
        <v>3045</v>
      </c>
      <c r="H89" s="135">
        <v>68352</v>
      </c>
      <c r="I89" s="135">
        <v>0</v>
      </c>
      <c r="J89" s="136">
        <v>0</v>
      </c>
    </row>
    <row r="90" spans="1:10" x14ac:dyDescent="0.25">
      <c r="A90" s="133" t="s">
        <v>531</v>
      </c>
      <c r="B90" s="137" t="s">
        <v>613</v>
      </c>
      <c r="C90" s="137" t="s">
        <v>515</v>
      </c>
      <c r="D90" s="134" t="s">
        <v>615</v>
      </c>
      <c r="E90" s="135">
        <v>3045</v>
      </c>
      <c r="F90" s="135">
        <v>68352</v>
      </c>
      <c r="G90" s="135">
        <v>3045</v>
      </c>
      <c r="H90" s="135">
        <v>68352</v>
      </c>
      <c r="I90" s="135">
        <v>0</v>
      </c>
      <c r="J90" s="136">
        <v>0</v>
      </c>
    </row>
    <row r="91" spans="1:10" x14ac:dyDescent="0.25">
      <c r="A91" s="133" t="s">
        <v>531</v>
      </c>
      <c r="B91" s="137" t="s">
        <v>616</v>
      </c>
      <c r="C91" s="137" t="s">
        <v>272</v>
      </c>
      <c r="D91" s="134" t="s">
        <v>617</v>
      </c>
      <c r="E91" s="135">
        <v>4016570</v>
      </c>
      <c r="F91" s="135">
        <v>34348582</v>
      </c>
      <c r="G91" s="135">
        <v>1361642</v>
      </c>
      <c r="H91" s="135">
        <v>14684450</v>
      </c>
      <c r="I91" s="135">
        <v>2654928</v>
      </c>
      <c r="J91" s="136">
        <v>19664132</v>
      </c>
    </row>
    <row r="92" spans="1:10" x14ac:dyDescent="0.25">
      <c r="A92" s="133" t="s">
        <v>531</v>
      </c>
      <c r="B92" s="137" t="s">
        <v>616</v>
      </c>
      <c r="C92" s="137" t="s">
        <v>515</v>
      </c>
      <c r="D92" s="134" t="s">
        <v>618</v>
      </c>
      <c r="E92" s="135">
        <v>4016570</v>
      </c>
      <c r="F92" s="135">
        <v>34348582</v>
      </c>
      <c r="G92" s="135">
        <v>1361642</v>
      </c>
      <c r="H92" s="135">
        <v>14684450</v>
      </c>
      <c r="I92" s="135">
        <v>2654928</v>
      </c>
      <c r="J92" s="136">
        <v>19664132</v>
      </c>
    </row>
    <row r="93" spans="1:10" x14ac:dyDescent="0.25">
      <c r="A93" s="133" t="s">
        <v>531</v>
      </c>
      <c r="B93" s="137" t="s">
        <v>619</v>
      </c>
      <c r="C93" s="137" t="s">
        <v>272</v>
      </c>
      <c r="D93" s="134" t="s">
        <v>620</v>
      </c>
      <c r="E93" s="135">
        <v>4541998</v>
      </c>
      <c r="F93" s="135">
        <v>28478173</v>
      </c>
      <c r="G93" s="135">
        <v>1493634</v>
      </c>
      <c r="H93" s="135">
        <v>21230967</v>
      </c>
      <c r="I93" s="135">
        <v>3048364</v>
      </c>
      <c r="J93" s="136">
        <v>7247206</v>
      </c>
    </row>
    <row r="94" spans="1:10" x14ac:dyDescent="0.25">
      <c r="A94" s="133" t="s">
        <v>531</v>
      </c>
      <c r="B94" s="137" t="s">
        <v>619</v>
      </c>
      <c r="C94" s="137" t="s">
        <v>531</v>
      </c>
      <c r="D94" s="134" t="s">
        <v>621</v>
      </c>
      <c r="E94" s="135">
        <v>306950</v>
      </c>
      <c r="F94" s="135">
        <v>712352</v>
      </c>
      <c r="G94" s="135">
        <v>306950</v>
      </c>
      <c r="H94" s="135">
        <v>712352</v>
      </c>
      <c r="I94" s="135">
        <v>0</v>
      </c>
      <c r="J94" s="136">
        <v>0</v>
      </c>
    </row>
    <row r="95" spans="1:10" x14ac:dyDescent="0.25">
      <c r="A95" s="133" t="s">
        <v>531</v>
      </c>
      <c r="B95" s="137" t="s">
        <v>619</v>
      </c>
      <c r="C95" s="137" t="s">
        <v>587</v>
      </c>
      <c r="D95" s="134" t="s">
        <v>622</v>
      </c>
      <c r="E95" s="135">
        <v>3764555</v>
      </c>
      <c r="F95" s="135">
        <v>23646914</v>
      </c>
      <c r="G95" s="135">
        <v>716191</v>
      </c>
      <c r="H95" s="135">
        <v>16399708</v>
      </c>
      <c r="I95" s="135">
        <v>3048364</v>
      </c>
      <c r="J95" s="136">
        <v>7247206</v>
      </c>
    </row>
    <row r="96" spans="1:10" x14ac:dyDescent="0.25">
      <c r="A96" s="133" t="s">
        <v>531</v>
      </c>
      <c r="B96" s="137" t="s">
        <v>619</v>
      </c>
      <c r="C96" s="137" t="s">
        <v>520</v>
      </c>
      <c r="D96" s="134" t="s">
        <v>623</v>
      </c>
      <c r="E96" s="135">
        <v>470493</v>
      </c>
      <c r="F96" s="135">
        <v>4118907</v>
      </c>
      <c r="G96" s="135">
        <v>470493</v>
      </c>
      <c r="H96" s="135">
        <v>4118907</v>
      </c>
      <c r="I96" s="135">
        <v>0</v>
      </c>
      <c r="J96" s="136">
        <v>0</v>
      </c>
    </row>
    <row r="97" spans="1:10" x14ac:dyDescent="0.25">
      <c r="A97" s="133" t="s">
        <v>517</v>
      </c>
      <c r="B97" s="137" t="s">
        <v>272</v>
      </c>
      <c r="C97" s="137" t="s">
        <v>272</v>
      </c>
      <c r="D97" s="134" t="s">
        <v>624</v>
      </c>
      <c r="E97" s="135">
        <v>2277363</v>
      </c>
      <c r="F97" s="135">
        <v>21642663</v>
      </c>
      <c r="G97" s="135">
        <v>2277363</v>
      </c>
      <c r="H97" s="135">
        <v>21642663</v>
      </c>
      <c r="I97" s="135">
        <v>0</v>
      </c>
      <c r="J97" s="136">
        <v>0</v>
      </c>
    </row>
    <row r="98" spans="1:10" x14ac:dyDescent="0.25">
      <c r="A98" s="133" t="s">
        <v>517</v>
      </c>
      <c r="B98" s="137" t="s">
        <v>625</v>
      </c>
      <c r="C98" s="137" t="s">
        <v>272</v>
      </c>
      <c r="D98" s="134" t="s">
        <v>626</v>
      </c>
      <c r="E98" s="135">
        <v>72371</v>
      </c>
      <c r="F98" s="135">
        <v>627478</v>
      </c>
      <c r="G98" s="135">
        <v>72371</v>
      </c>
      <c r="H98" s="135">
        <v>627478</v>
      </c>
      <c r="I98" s="135">
        <v>0</v>
      </c>
      <c r="J98" s="136">
        <v>0</v>
      </c>
    </row>
    <row r="99" spans="1:10" x14ac:dyDescent="0.25">
      <c r="A99" s="133" t="s">
        <v>517</v>
      </c>
      <c r="B99" s="137" t="s">
        <v>625</v>
      </c>
      <c r="C99" s="137" t="s">
        <v>515</v>
      </c>
      <c r="D99" s="134" t="s">
        <v>627</v>
      </c>
      <c r="E99" s="135">
        <v>72371</v>
      </c>
      <c r="F99" s="135">
        <v>627478</v>
      </c>
      <c r="G99" s="135">
        <v>72371</v>
      </c>
      <c r="H99" s="135">
        <v>627478</v>
      </c>
      <c r="I99" s="135">
        <v>0</v>
      </c>
      <c r="J99" s="136">
        <v>0</v>
      </c>
    </row>
    <row r="100" spans="1:10" x14ac:dyDescent="0.25">
      <c r="A100" s="133" t="s">
        <v>517</v>
      </c>
      <c r="B100" s="137" t="s">
        <v>628</v>
      </c>
      <c r="C100" s="137" t="s">
        <v>272</v>
      </c>
      <c r="D100" s="134" t="s">
        <v>629</v>
      </c>
      <c r="E100" s="135">
        <v>2204992</v>
      </c>
      <c r="F100" s="135">
        <v>21015185</v>
      </c>
      <c r="G100" s="135">
        <v>2204992</v>
      </c>
      <c r="H100" s="135">
        <v>21015185</v>
      </c>
      <c r="I100" s="135">
        <v>0</v>
      </c>
      <c r="J100" s="136">
        <v>0</v>
      </c>
    </row>
    <row r="101" spans="1:10" x14ac:dyDescent="0.25">
      <c r="A101" s="133" t="s">
        <v>517</v>
      </c>
      <c r="B101" s="137" t="s">
        <v>628</v>
      </c>
      <c r="C101" s="137" t="s">
        <v>515</v>
      </c>
      <c r="D101" s="134" t="s">
        <v>630</v>
      </c>
      <c r="E101" s="135">
        <v>2204992</v>
      </c>
      <c r="F101" s="135">
        <v>21015185</v>
      </c>
      <c r="G101" s="135">
        <v>2204992</v>
      </c>
      <c r="H101" s="135">
        <v>21015185</v>
      </c>
      <c r="I101" s="135">
        <v>0</v>
      </c>
      <c r="J101" s="136">
        <v>0</v>
      </c>
    </row>
    <row r="102" spans="1:10" x14ac:dyDescent="0.25">
      <c r="A102" s="133" t="s">
        <v>587</v>
      </c>
      <c r="B102" s="137" t="s">
        <v>272</v>
      </c>
      <c r="C102" s="137" t="s">
        <v>272</v>
      </c>
      <c r="D102" s="134" t="s">
        <v>631</v>
      </c>
      <c r="E102" s="135">
        <v>7603197</v>
      </c>
      <c r="F102" s="135">
        <v>108621764</v>
      </c>
      <c r="G102" s="135">
        <v>7045197</v>
      </c>
      <c r="H102" s="135">
        <v>84886757</v>
      </c>
      <c r="I102" s="135">
        <v>558000</v>
      </c>
      <c r="J102" s="136">
        <v>23735007</v>
      </c>
    </row>
    <row r="103" spans="1:10" x14ac:dyDescent="0.25">
      <c r="A103" s="133" t="s">
        <v>587</v>
      </c>
      <c r="B103" s="137" t="s">
        <v>632</v>
      </c>
      <c r="C103" s="137" t="s">
        <v>272</v>
      </c>
      <c r="D103" s="134" t="s">
        <v>633</v>
      </c>
      <c r="E103" s="135">
        <v>561308</v>
      </c>
      <c r="F103" s="135">
        <v>1280424</v>
      </c>
      <c r="G103" s="135">
        <v>3308</v>
      </c>
      <c r="H103" s="135">
        <v>156224</v>
      </c>
      <c r="I103" s="135">
        <v>558000</v>
      </c>
      <c r="J103" s="136">
        <v>1124200</v>
      </c>
    </row>
    <row r="104" spans="1:10" x14ac:dyDescent="0.25">
      <c r="A104" s="133" t="s">
        <v>587</v>
      </c>
      <c r="B104" s="137" t="s">
        <v>632</v>
      </c>
      <c r="C104" s="137" t="s">
        <v>515</v>
      </c>
      <c r="D104" s="134" t="s">
        <v>634</v>
      </c>
      <c r="E104" s="135">
        <v>561308</v>
      </c>
      <c r="F104" s="135">
        <v>1280424</v>
      </c>
      <c r="G104" s="135">
        <v>3308</v>
      </c>
      <c r="H104" s="135">
        <v>156224</v>
      </c>
      <c r="I104" s="135">
        <v>558000</v>
      </c>
      <c r="J104" s="136">
        <v>1124200</v>
      </c>
    </row>
    <row r="105" spans="1:10" x14ac:dyDescent="0.25">
      <c r="A105" s="133" t="s">
        <v>587</v>
      </c>
      <c r="B105" s="137" t="s">
        <v>635</v>
      </c>
      <c r="C105" s="137" t="s">
        <v>272</v>
      </c>
      <c r="D105" s="134" t="s">
        <v>636</v>
      </c>
      <c r="E105" s="135">
        <v>7041889</v>
      </c>
      <c r="F105" s="135">
        <v>107341340</v>
      </c>
      <c r="G105" s="135">
        <v>7041889</v>
      </c>
      <c r="H105" s="135">
        <v>84730533</v>
      </c>
      <c r="I105" s="135">
        <v>0</v>
      </c>
      <c r="J105" s="136">
        <v>22610807</v>
      </c>
    </row>
    <row r="106" spans="1:10" x14ac:dyDescent="0.25">
      <c r="A106" s="133" t="s">
        <v>587</v>
      </c>
      <c r="B106" s="137" t="s">
        <v>635</v>
      </c>
      <c r="C106" s="137" t="s">
        <v>511</v>
      </c>
      <c r="D106" s="134" t="s">
        <v>583</v>
      </c>
      <c r="E106" s="135">
        <v>4772101</v>
      </c>
      <c r="F106" s="135">
        <v>59674113</v>
      </c>
      <c r="G106" s="135">
        <v>4772101</v>
      </c>
      <c r="H106" s="135">
        <v>59674113</v>
      </c>
      <c r="I106" s="135">
        <v>0</v>
      </c>
      <c r="J106" s="136">
        <v>0</v>
      </c>
    </row>
    <row r="107" spans="1:10" x14ac:dyDescent="0.25">
      <c r="A107" s="133" t="s">
        <v>587</v>
      </c>
      <c r="B107" s="137" t="s">
        <v>635</v>
      </c>
      <c r="C107" s="137" t="s">
        <v>515</v>
      </c>
      <c r="D107" s="134" t="s">
        <v>637</v>
      </c>
      <c r="E107" s="135">
        <v>0</v>
      </c>
      <c r="F107" s="135">
        <v>557500</v>
      </c>
      <c r="G107" s="135">
        <v>0</v>
      </c>
      <c r="H107" s="135">
        <v>557500</v>
      </c>
      <c r="I107" s="135">
        <v>0</v>
      </c>
      <c r="J107" s="136">
        <v>0</v>
      </c>
    </row>
    <row r="108" spans="1:10" x14ac:dyDescent="0.25">
      <c r="A108" s="133" t="s">
        <v>587</v>
      </c>
      <c r="B108" s="137" t="s">
        <v>635</v>
      </c>
      <c r="C108" s="137" t="s">
        <v>531</v>
      </c>
      <c r="D108" s="134" t="s">
        <v>638</v>
      </c>
      <c r="E108" s="135">
        <v>2269788</v>
      </c>
      <c r="F108" s="135">
        <v>47109727</v>
      </c>
      <c r="G108" s="135">
        <v>2269788</v>
      </c>
      <c r="H108" s="135">
        <v>24498920</v>
      </c>
      <c r="I108" s="135">
        <v>0</v>
      </c>
      <c r="J108" s="136">
        <v>22610807</v>
      </c>
    </row>
    <row r="109" spans="1:10" x14ac:dyDescent="0.25">
      <c r="A109" s="133" t="s">
        <v>520</v>
      </c>
      <c r="B109" s="137" t="s">
        <v>272</v>
      </c>
      <c r="C109" s="137" t="s">
        <v>272</v>
      </c>
      <c r="D109" s="134" t="s">
        <v>639</v>
      </c>
      <c r="E109" s="135">
        <v>2057886</v>
      </c>
      <c r="F109" s="135">
        <v>27762804</v>
      </c>
      <c r="G109" s="135">
        <v>2057886</v>
      </c>
      <c r="H109" s="135">
        <v>27762804</v>
      </c>
      <c r="I109" s="135">
        <v>0</v>
      </c>
      <c r="J109" s="136">
        <v>0</v>
      </c>
    </row>
    <row r="110" spans="1:10" x14ac:dyDescent="0.25">
      <c r="A110" s="133" t="s">
        <v>520</v>
      </c>
      <c r="B110" s="137" t="s">
        <v>640</v>
      </c>
      <c r="C110" s="137" t="s">
        <v>272</v>
      </c>
      <c r="D110" s="134" t="s">
        <v>641</v>
      </c>
      <c r="E110" s="135">
        <v>2057886</v>
      </c>
      <c r="F110" s="135">
        <v>27762804</v>
      </c>
      <c r="G110" s="135">
        <v>2057886</v>
      </c>
      <c r="H110" s="135">
        <v>27762804</v>
      </c>
      <c r="I110" s="135">
        <v>0</v>
      </c>
      <c r="J110" s="136">
        <v>0</v>
      </c>
    </row>
    <row r="111" spans="1:10" x14ac:dyDescent="0.25">
      <c r="A111" s="133" t="s">
        <v>520</v>
      </c>
      <c r="B111" s="137" t="s">
        <v>640</v>
      </c>
      <c r="C111" s="137" t="s">
        <v>511</v>
      </c>
      <c r="D111" s="134" t="s">
        <v>642</v>
      </c>
      <c r="E111" s="135">
        <v>2006605</v>
      </c>
      <c r="F111" s="135">
        <v>27249994</v>
      </c>
      <c r="G111" s="135">
        <v>2006605</v>
      </c>
      <c r="H111" s="135">
        <v>27249994</v>
      </c>
      <c r="I111" s="135">
        <v>0</v>
      </c>
      <c r="J111" s="136">
        <v>0</v>
      </c>
    </row>
    <row r="112" spans="1:10" x14ac:dyDescent="0.25">
      <c r="A112" s="133" t="s">
        <v>520</v>
      </c>
      <c r="B112" s="137" t="s">
        <v>640</v>
      </c>
      <c r="C112" s="137" t="s">
        <v>515</v>
      </c>
      <c r="D112" s="134" t="s">
        <v>643</v>
      </c>
      <c r="E112" s="135">
        <v>51281</v>
      </c>
      <c r="F112" s="135">
        <v>512810</v>
      </c>
      <c r="G112" s="135">
        <v>51281</v>
      </c>
      <c r="H112" s="135">
        <v>512810</v>
      </c>
      <c r="I112" s="135">
        <v>0</v>
      </c>
      <c r="J112" s="136">
        <v>0</v>
      </c>
    </row>
    <row r="113" spans="1:10" x14ac:dyDescent="0.25">
      <c r="A113" s="133" t="s">
        <v>526</v>
      </c>
      <c r="B113" s="137" t="s">
        <v>272</v>
      </c>
      <c r="C113" s="137" t="s">
        <v>272</v>
      </c>
      <c r="D113" s="134" t="s">
        <v>644</v>
      </c>
      <c r="E113" s="135">
        <v>542700</v>
      </c>
      <c r="F113" s="135">
        <v>1520145</v>
      </c>
      <c r="G113" s="135">
        <v>542700</v>
      </c>
      <c r="H113" s="135">
        <v>1520145</v>
      </c>
      <c r="I113" s="135">
        <v>0</v>
      </c>
      <c r="J113" s="136">
        <v>0</v>
      </c>
    </row>
    <row r="114" spans="1:10" x14ac:dyDescent="0.25">
      <c r="A114" s="133" t="s">
        <v>526</v>
      </c>
      <c r="B114" s="137" t="s">
        <v>645</v>
      </c>
      <c r="C114" s="137" t="s">
        <v>272</v>
      </c>
      <c r="D114" s="134" t="s">
        <v>395</v>
      </c>
      <c r="E114" s="135">
        <v>542700</v>
      </c>
      <c r="F114" s="135">
        <v>1520145</v>
      </c>
      <c r="G114" s="135">
        <v>542700</v>
      </c>
      <c r="H114" s="135">
        <v>1520145</v>
      </c>
      <c r="I114" s="135">
        <v>0</v>
      </c>
      <c r="J114" s="136">
        <v>0</v>
      </c>
    </row>
    <row r="115" spans="1:10" x14ac:dyDescent="0.25">
      <c r="A115" s="133" t="s">
        <v>526</v>
      </c>
      <c r="B115" s="137" t="s">
        <v>645</v>
      </c>
      <c r="C115" s="137" t="s">
        <v>515</v>
      </c>
      <c r="D115" s="134" t="s">
        <v>646</v>
      </c>
      <c r="E115" s="135">
        <v>542700</v>
      </c>
      <c r="F115" s="135">
        <v>1520145</v>
      </c>
      <c r="G115" s="135">
        <v>542700</v>
      </c>
      <c r="H115" s="135">
        <v>1520145</v>
      </c>
      <c r="I115" s="135">
        <v>0</v>
      </c>
      <c r="J115" s="136">
        <v>0</v>
      </c>
    </row>
    <row r="116" spans="1:10" x14ac:dyDescent="0.25">
      <c r="A116" s="133" t="s">
        <v>272</v>
      </c>
      <c r="B116" s="137" t="s">
        <v>272</v>
      </c>
      <c r="C116" s="137" t="s">
        <v>272</v>
      </c>
      <c r="D116" s="134" t="s">
        <v>573</v>
      </c>
      <c r="E116" s="135">
        <v>15108432</v>
      </c>
      <c r="F116" s="135">
        <v>159789899</v>
      </c>
      <c r="G116" s="135">
        <v>2542466</v>
      </c>
      <c r="H116" s="135">
        <v>17940946</v>
      </c>
      <c r="I116" s="135">
        <v>12565966</v>
      </c>
      <c r="J116" s="136">
        <v>141848953</v>
      </c>
    </row>
    <row r="117" spans="1:10" x14ac:dyDescent="0.25">
      <c r="A117" s="133" t="s">
        <v>511</v>
      </c>
      <c r="B117" s="137" t="s">
        <v>272</v>
      </c>
      <c r="C117" s="137" t="s">
        <v>272</v>
      </c>
      <c r="D117" s="134" t="s">
        <v>580</v>
      </c>
      <c r="E117" s="135">
        <v>134121</v>
      </c>
      <c r="F117" s="135">
        <v>18086177</v>
      </c>
      <c r="G117" s="135">
        <v>133321</v>
      </c>
      <c r="H117" s="135">
        <v>5604270</v>
      </c>
      <c r="I117" s="135">
        <v>800</v>
      </c>
      <c r="J117" s="136">
        <v>12481907</v>
      </c>
    </row>
    <row r="118" spans="1:10" x14ac:dyDescent="0.25">
      <c r="A118" s="133" t="s">
        <v>511</v>
      </c>
      <c r="B118" s="137" t="s">
        <v>581</v>
      </c>
      <c r="C118" s="137" t="s">
        <v>272</v>
      </c>
      <c r="D118" s="134" t="s">
        <v>582</v>
      </c>
      <c r="E118" s="135">
        <v>52452</v>
      </c>
      <c r="F118" s="135">
        <v>1406338</v>
      </c>
      <c r="G118" s="135">
        <v>52452</v>
      </c>
      <c r="H118" s="135">
        <v>1406338</v>
      </c>
      <c r="I118" s="135">
        <v>0</v>
      </c>
      <c r="J118" s="136">
        <v>0</v>
      </c>
    </row>
    <row r="119" spans="1:10" x14ac:dyDescent="0.25">
      <c r="A119" s="133" t="s">
        <v>511</v>
      </c>
      <c r="B119" s="137" t="s">
        <v>581</v>
      </c>
      <c r="C119" s="137" t="s">
        <v>647</v>
      </c>
      <c r="D119" s="134" t="s">
        <v>648</v>
      </c>
      <c r="E119" s="135">
        <v>52452</v>
      </c>
      <c r="F119" s="135">
        <v>1406338</v>
      </c>
      <c r="G119" s="135">
        <v>52452</v>
      </c>
      <c r="H119" s="135">
        <v>1406338</v>
      </c>
      <c r="I119" s="135">
        <v>0</v>
      </c>
      <c r="J119" s="136">
        <v>0</v>
      </c>
    </row>
    <row r="120" spans="1:10" x14ac:dyDescent="0.25">
      <c r="A120" s="133" t="s">
        <v>511</v>
      </c>
      <c r="B120" s="137" t="s">
        <v>589</v>
      </c>
      <c r="C120" s="137" t="s">
        <v>272</v>
      </c>
      <c r="D120" s="134" t="s">
        <v>590</v>
      </c>
      <c r="E120" s="135">
        <v>81669</v>
      </c>
      <c r="F120" s="135">
        <v>16029839</v>
      </c>
      <c r="G120" s="135">
        <v>80869</v>
      </c>
      <c r="H120" s="135">
        <v>3547932</v>
      </c>
      <c r="I120" s="135">
        <v>800</v>
      </c>
      <c r="J120" s="136">
        <v>12481907</v>
      </c>
    </row>
    <row r="121" spans="1:10" x14ac:dyDescent="0.25">
      <c r="A121" s="133" t="s">
        <v>511</v>
      </c>
      <c r="B121" s="137" t="s">
        <v>589</v>
      </c>
      <c r="C121" s="137" t="s">
        <v>647</v>
      </c>
      <c r="D121" s="134" t="s">
        <v>648</v>
      </c>
      <c r="E121" s="135">
        <v>81669</v>
      </c>
      <c r="F121" s="135">
        <v>16029839</v>
      </c>
      <c r="G121" s="135">
        <v>80869</v>
      </c>
      <c r="H121" s="135">
        <v>3547932</v>
      </c>
      <c r="I121" s="135">
        <v>800</v>
      </c>
      <c r="J121" s="136">
        <v>12481907</v>
      </c>
    </row>
    <row r="122" spans="1:10" x14ac:dyDescent="0.25">
      <c r="A122" s="133" t="s">
        <v>511</v>
      </c>
      <c r="B122" s="137" t="s">
        <v>599</v>
      </c>
      <c r="C122" s="137" t="s">
        <v>272</v>
      </c>
      <c r="D122" s="134" t="s">
        <v>600</v>
      </c>
      <c r="E122" s="135">
        <v>0</v>
      </c>
      <c r="F122" s="135">
        <v>650000</v>
      </c>
      <c r="G122" s="135">
        <v>0</v>
      </c>
      <c r="H122" s="135">
        <v>650000</v>
      </c>
      <c r="I122" s="135">
        <v>0</v>
      </c>
      <c r="J122" s="136">
        <v>0</v>
      </c>
    </row>
    <row r="123" spans="1:10" x14ac:dyDescent="0.25">
      <c r="A123" s="133" t="s">
        <v>511</v>
      </c>
      <c r="B123" s="137" t="s">
        <v>599</v>
      </c>
      <c r="C123" s="137" t="s">
        <v>647</v>
      </c>
      <c r="D123" s="134" t="s">
        <v>648</v>
      </c>
      <c r="E123" s="135">
        <v>0</v>
      </c>
      <c r="F123" s="135">
        <v>650000</v>
      </c>
      <c r="G123" s="135">
        <v>0</v>
      </c>
      <c r="H123" s="135">
        <v>650000</v>
      </c>
      <c r="I123" s="135">
        <v>0</v>
      </c>
      <c r="J123" s="136">
        <v>0</v>
      </c>
    </row>
    <row r="124" spans="1:10" x14ac:dyDescent="0.25">
      <c r="A124" s="133" t="s">
        <v>515</v>
      </c>
      <c r="B124" s="137" t="s">
        <v>272</v>
      </c>
      <c r="C124" s="137" t="s">
        <v>272</v>
      </c>
      <c r="D124" s="134" t="s">
        <v>602</v>
      </c>
      <c r="E124" s="135">
        <v>0</v>
      </c>
      <c r="F124" s="135">
        <v>96500</v>
      </c>
      <c r="G124" s="135">
        <v>0</v>
      </c>
      <c r="H124" s="135">
        <v>96500</v>
      </c>
      <c r="I124" s="135">
        <v>0</v>
      </c>
      <c r="J124" s="136">
        <v>0</v>
      </c>
    </row>
    <row r="125" spans="1:10" x14ac:dyDescent="0.25">
      <c r="A125" s="133" t="s">
        <v>515</v>
      </c>
      <c r="B125" s="137" t="s">
        <v>603</v>
      </c>
      <c r="C125" s="137" t="s">
        <v>272</v>
      </c>
      <c r="D125" s="134" t="s">
        <v>604</v>
      </c>
      <c r="E125" s="135">
        <v>0</v>
      </c>
      <c r="F125" s="135">
        <v>96500</v>
      </c>
      <c r="G125" s="135">
        <v>0</v>
      </c>
      <c r="H125" s="135">
        <v>96500</v>
      </c>
      <c r="I125" s="135">
        <v>0</v>
      </c>
      <c r="J125" s="136">
        <v>0</v>
      </c>
    </row>
    <row r="126" spans="1:10" x14ac:dyDescent="0.25">
      <c r="A126" s="133" t="s">
        <v>515</v>
      </c>
      <c r="B126" s="137" t="s">
        <v>603</v>
      </c>
      <c r="C126" s="137" t="s">
        <v>647</v>
      </c>
      <c r="D126" s="134" t="s">
        <v>648</v>
      </c>
      <c r="E126" s="135">
        <v>0</v>
      </c>
      <c r="F126" s="135">
        <v>96500</v>
      </c>
      <c r="G126" s="135">
        <v>0</v>
      </c>
      <c r="H126" s="135">
        <v>96500</v>
      </c>
      <c r="I126" s="135">
        <v>0</v>
      </c>
      <c r="J126" s="136">
        <v>0</v>
      </c>
    </row>
    <row r="127" spans="1:10" x14ac:dyDescent="0.25">
      <c r="A127" s="133" t="s">
        <v>531</v>
      </c>
      <c r="B127" s="137" t="s">
        <v>272</v>
      </c>
      <c r="C127" s="137" t="s">
        <v>272</v>
      </c>
      <c r="D127" s="134" t="s">
        <v>609</v>
      </c>
      <c r="E127" s="135">
        <v>14514311</v>
      </c>
      <c r="F127" s="135">
        <v>132951816</v>
      </c>
      <c r="G127" s="135">
        <v>1949145</v>
      </c>
      <c r="H127" s="135">
        <v>3584770</v>
      </c>
      <c r="I127" s="135">
        <v>12565166</v>
      </c>
      <c r="J127" s="136">
        <v>129367046</v>
      </c>
    </row>
    <row r="128" spans="1:10" x14ac:dyDescent="0.25">
      <c r="A128" s="133" t="s">
        <v>531</v>
      </c>
      <c r="B128" s="137" t="s">
        <v>610</v>
      </c>
      <c r="C128" s="137" t="s">
        <v>272</v>
      </c>
      <c r="D128" s="134" t="s">
        <v>611</v>
      </c>
      <c r="E128" s="135">
        <v>0</v>
      </c>
      <c r="F128" s="135">
        <v>959400</v>
      </c>
      <c r="G128" s="135">
        <v>0</v>
      </c>
      <c r="H128" s="135">
        <v>136580</v>
      </c>
      <c r="I128" s="135">
        <v>0</v>
      </c>
      <c r="J128" s="136">
        <v>822820</v>
      </c>
    </row>
    <row r="129" spans="1:10" x14ac:dyDescent="0.25">
      <c r="A129" s="133" t="s">
        <v>531</v>
      </c>
      <c r="B129" s="137" t="s">
        <v>610</v>
      </c>
      <c r="C129" s="137" t="s">
        <v>587</v>
      </c>
      <c r="D129" s="134" t="s">
        <v>678</v>
      </c>
      <c r="E129" s="135">
        <v>0</v>
      </c>
      <c r="F129" s="135">
        <v>959400</v>
      </c>
      <c r="G129" s="135">
        <v>0</v>
      </c>
      <c r="H129" s="135">
        <v>136580</v>
      </c>
      <c r="I129" s="135">
        <v>0</v>
      </c>
      <c r="J129" s="136">
        <v>822820</v>
      </c>
    </row>
    <row r="130" spans="1:10" x14ac:dyDescent="0.25">
      <c r="A130" s="133" t="s">
        <v>531</v>
      </c>
      <c r="B130" s="137" t="s">
        <v>616</v>
      </c>
      <c r="C130" s="137" t="s">
        <v>272</v>
      </c>
      <c r="D130" s="134" t="s">
        <v>617</v>
      </c>
      <c r="E130" s="135">
        <v>14465411</v>
      </c>
      <c r="F130" s="135">
        <v>131676564</v>
      </c>
      <c r="G130" s="135">
        <v>1900245</v>
      </c>
      <c r="H130" s="135">
        <v>3399290</v>
      </c>
      <c r="I130" s="135">
        <v>12565166</v>
      </c>
      <c r="J130" s="136">
        <v>128277274</v>
      </c>
    </row>
    <row r="131" spans="1:10" x14ac:dyDescent="0.25">
      <c r="A131" s="133" t="s">
        <v>531</v>
      </c>
      <c r="B131" s="137" t="s">
        <v>616</v>
      </c>
      <c r="C131" s="137" t="s">
        <v>531</v>
      </c>
      <c r="D131" s="134" t="s">
        <v>649</v>
      </c>
      <c r="E131" s="135">
        <v>14465411</v>
      </c>
      <c r="F131" s="135">
        <v>131676564</v>
      </c>
      <c r="G131" s="135">
        <v>1900245</v>
      </c>
      <c r="H131" s="135">
        <v>3399290</v>
      </c>
      <c r="I131" s="135">
        <v>12565166</v>
      </c>
      <c r="J131" s="136">
        <v>128277274</v>
      </c>
    </row>
    <row r="132" spans="1:10" x14ac:dyDescent="0.25">
      <c r="A132" s="133" t="s">
        <v>531</v>
      </c>
      <c r="B132" s="137" t="s">
        <v>619</v>
      </c>
      <c r="C132" s="137" t="s">
        <v>272</v>
      </c>
      <c r="D132" s="134" t="s">
        <v>620</v>
      </c>
      <c r="E132" s="135">
        <v>48900</v>
      </c>
      <c r="F132" s="135">
        <v>315852</v>
      </c>
      <c r="G132" s="135">
        <v>48900</v>
      </c>
      <c r="H132" s="135">
        <v>48900</v>
      </c>
      <c r="I132" s="135">
        <v>0</v>
      </c>
      <c r="J132" s="136">
        <v>266952</v>
      </c>
    </row>
    <row r="133" spans="1:10" x14ac:dyDescent="0.25">
      <c r="A133" s="133" t="s">
        <v>531</v>
      </c>
      <c r="B133" s="137" t="s">
        <v>619</v>
      </c>
      <c r="C133" s="137" t="s">
        <v>555</v>
      </c>
      <c r="D133" s="134" t="s">
        <v>692</v>
      </c>
      <c r="E133" s="135">
        <v>0</v>
      </c>
      <c r="F133" s="135">
        <v>180000</v>
      </c>
      <c r="G133" s="135">
        <v>0</v>
      </c>
      <c r="H133" s="135">
        <v>0</v>
      </c>
      <c r="I133" s="135">
        <v>0</v>
      </c>
      <c r="J133" s="136">
        <v>180000</v>
      </c>
    </row>
    <row r="134" spans="1:10" x14ac:dyDescent="0.25">
      <c r="A134" s="133" t="s">
        <v>531</v>
      </c>
      <c r="B134" s="137" t="s">
        <v>619</v>
      </c>
      <c r="C134" s="137" t="s">
        <v>526</v>
      </c>
      <c r="D134" s="134" t="s">
        <v>650</v>
      </c>
      <c r="E134" s="135">
        <v>0</v>
      </c>
      <c r="F134" s="135">
        <v>86952</v>
      </c>
      <c r="G134" s="135">
        <v>0</v>
      </c>
      <c r="H134" s="135">
        <v>0</v>
      </c>
      <c r="I134" s="135">
        <v>0</v>
      </c>
      <c r="J134" s="136">
        <v>86952</v>
      </c>
    </row>
    <row r="135" spans="1:10" x14ac:dyDescent="0.25">
      <c r="A135" s="133" t="s">
        <v>531</v>
      </c>
      <c r="B135" s="137" t="s">
        <v>619</v>
      </c>
      <c r="C135" s="137" t="s">
        <v>647</v>
      </c>
      <c r="D135" s="134" t="s">
        <v>648</v>
      </c>
      <c r="E135" s="135">
        <v>48900</v>
      </c>
      <c r="F135" s="135">
        <v>48900</v>
      </c>
      <c r="G135" s="135">
        <v>48900</v>
      </c>
      <c r="H135" s="135">
        <v>48900</v>
      </c>
      <c r="I135" s="135">
        <v>0</v>
      </c>
      <c r="J135" s="136">
        <v>0</v>
      </c>
    </row>
    <row r="136" spans="1:10" x14ac:dyDescent="0.25">
      <c r="A136" s="133" t="s">
        <v>517</v>
      </c>
      <c r="B136" s="137" t="s">
        <v>272</v>
      </c>
      <c r="C136" s="137" t="s">
        <v>272</v>
      </c>
      <c r="D136" s="134" t="s">
        <v>624</v>
      </c>
      <c r="E136" s="135">
        <v>380000</v>
      </c>
      <c r="F136" s="135">
        <v>3510254</v>
      </c>
      <c r="G136" s="135">
        <v>380000</v>
      </c>
      <c r="H136" s="135">
        <v>3510254</v>
      </c>
      <c r="I136" s="135">
        <v>0</v>
      </c>
      <c r="J136" s="136">
        <v>0</v>
      </c>
    </row>
    <row r="137" spans="1:10" x14ac:dyDescent="0.25">
      <c r="A137" s="133" t="s">
        <v>517</v>
      </c>
      <c r="B137" s="137" t="s">
        <v>628</v>
      </c>
      <c r="C137" s="137" t="s">
        <v>272</v>
      </c>
      <c r="D137" s="134" t="s">
        <v>629</v>
      </c>
      <c r="E137" s="135">
        <v>380000</v>
      </c>
      <c r="F137" s="135">
        <v>3510254</v>
      </c>
      <c r="G137" s="135">
        <v>380000</v>
      </c>
      <c r="H137" s="135">
        <v>3510254</v>
      </c>
      <c r="I137" s="135">
        <v>0</v>
      </c>
      <c r="J137" s="136">
        <v>0</v>
      </c>
    </row>
    <row r="138" spans="1:10" x14ac:dyDescent="0.25">
      <c r="A138" s="133" t="s">
        <v>517</v>
      </c>
      <c r="B138" s="137" t="s">
        <v>628</v>
      </c>
      <c r="C138" s="137" t="s">
        <v>647</v>
      </c>
      <c r="D138" s="134" t="s">
        <v>648</v>
      </c>
      <c r="E138" s="135">
        <v>380000</v>
      </c>
      <c r="F138" s="135">
        <v>3510254</v>
      </c>
      <c r="G138" s="135">
        <v>380000</v>
      </c>
      <c r="H138" s="135">
        <v>3510254</v>
      </c>
      <c r="I138" s="135">
        <v>0</v>
      </c>
      <c r="J138" s="136">
        <v>0</v>
      </c>
    </row>
    <row r="139" spans="1:10" x14ac:dyDescent="0.25">
      <c r="A139" s="133" t="s">
        <v>587</v>
      </c>
      <c r="B139" s="137" t="s">
        <v>272</v>
      </c>
      <c r="C139" s="137" t="s">
        <v>272</v>
      </c>
      <c r="D139" s="134" t="s">
        <v>631</v>
      </c>
      <c r="E139" s="135">
        <v>80000</v>
      </c>
      <c r="F139" s="135">
        <v>5145152</v>
      </c>
      <c r="G139" s="135">
        <v>80000</v>
      </c>
      <c r="H139" s="135">
        <v>5145152</v>
      </c>
      <c r="I139" s="135">
        <v>0</v>
      </c>
      <c r="J139" s="136">
        <v>0</v>
      </c>
    </row>
    <row r="140" spans="1:10" x14ac:dyDescent="0.25">
      <c r="A140" s="133" t="s">
        <v>587</v>
      </c>
      <c r="B140" s="137" t="s">
        <v>635</v>
      </c>
      <c r="C140" s="137" t="s">
        <v>272</v>
      </c>
      <c r="D140" s="134" t="s">
        <v>636</v>
      </c>
      <c r="E140" s="135">
        <v>80000</v>
      </c>
      <c r="F140" s="135">
        <v>5145152</v>
      </c>
      <c r="G140" s="135">
        <v>80000</v>
      </c>
      <c r="H140" s="135">
        <v>5145152</v>
      </c>
      <c r="I140" s="135">
        <v>0</v>
      </c>
      <c r="J140" s="136">
        <v>0</v>
      </c>
    </row>
    <row r="141" spans="1:10" x14ac:dyDescent="0.25">
      <c r="A141" s="133" t="s">
        <v>587</v>
      </c>
      <c r="B141" s="137" t="s">
        <v>635</v>
      </c>
      <c r="C141" s="137" t="s">
        <v>647</v>
      </c>
      <c r="D141" s="134" t="s">
        <v>648</v>
      </c>
      <c r="E141" s="135">
        <v>80000</v>
      </c>
      <c r="F141" s="135">
        <v>5145152</v>
      </c>
      <c r="G141" s="135">
        <v>80000</v>
      </c>
      <c r="H141" s="135">
        <v>5145152</v>
      </c>
      <c r="I141" s="135">
        <v>0</v>
      </c>
      <c r="J141" s="136">
        <v>0</v>
      </c>
    </row>
    <row r="142" spans="1:10" x14ac:dyDescent="0.25">
      <c r="A142" s="133" t="s">
        <v>272</v>
      </c>
      <c r="B142" s="137" t="s">
        <v>272</v>
      </c>
      <c r="C142" s="137" t="s">
        <v>272</v>
      </c>
      <c r="D142" s="134" t="s">
        <v>651</v>
      </c>
      <c r="E142" s="135">
        <v>310008</v>
      </c>
      <c r="F142" s="135">
        <v>-1794456</v>
      </c>
      <c r="G142" s="135">
        <v>310008</v>
      </c>
      <c r="H142" s="135">
        <v>-1794456</v>
      </c>
      <c r="I142" s="135">
        <v>0</v>
      </c>
      <c r="J142" s="136">
        <v>0</v>
      </c>
    </row>
    <row r="143" spans="1:10" x14ac:dyDescent="0.25">
      <c r="D143" s="134" t="s">
        <v>697</v>
      </c>
      <c r="E143" s="157">
        <v>14563448</v>
      </c>
      <c r="F143" s="157">
        <v>27947345</v>
      </c>
    </row>
    <row r="144" spans="1:10" x14ac:dyDescent="0.25">
      <c r="D144" s="134" t="s">
        <v>653</v>
      </c>
      <c r="E144" s="135">
        <v>3830</v>
      </c>
      <c r="F144" s="135">
        <f>555884+E144</f>
        <v>559714</v>
      </c>
    </row>
    <row r="145" spans="1:10" x14ac:dyDescent="0.25">
      <c r="A145" s="133" t="s">
        <v>272</v>
      </c>
      <c r="B145" s="137" t="s">
        <v>272</v>
      </c>
      <c r="C145" s="137" t="s">
        <v>272</v>
      </c>
      <c r="D145" s="134" t="s">
        <v>654</v>
      </c>
      <c r="E145" s="135">
        <f>50754296+E143+E144</f>
        <v>65321574</v>
      </c>
      <c r="F145" s="135">
        <f>533321040+F143+F144</f>
        <v>561828099</v>
      </c>
      <c r="G145" s="135" t="s">
        <v>272</v>
      </c>
      <c r="H145" s="135" t="s">
        <v>272</v>
      </c>
      <c r="I145" s="135" t="s">
        <v>272</v>
      </c>
      <c r="J145" s="136" t="s">
        <v>272</v>
      </c>
    </row>
    <row r="146" spans="1:10" x14ac:dyDescent="0.25">
      <c r="A146" s="133" t="s">
        <v>272</v>
      </c>
      <c r="B146" s="137" t="s">
        <v>272</v>
      </c>
      <c r="C146" s="137" t="s">
        <v>272</v>
      </c>
      <c r="D146" s="134" t="s">
        <v>272</v>
      </c>
      <c r="E146" s="135" t="s">
        <v>272</v>
      </c>
      <c r="F146" s="135" t="s">
        <v>272</v>
      </c>
      <c r="G146" s="135" t="s">
        <v>272</v>
      </c>
      <c r="H146" s="135" t="s">
        <v>272</v>
      </c>
      <c r="I146" s="135" t="s">
        <v>272</v>
      </c>
      <c r="J146" s="136" t="s">
        <v>272</v>
      </c>
    </row>
    <row r="147" spans="1:10" x14ac:dyDescent="0.25">
      <c r="A147" s="133" t="s">
        <v>272</v>
      </c>
      <c r="B147" s="137" t="s">
        <v>272</v>
      </c>
      <c r="C147" s="137" t="s">
        <v>272</v>
      </c>
      <c r="D147" s="134" t="s">
        <v>655</v>
      </c>
      <c r="E147" s="135">
        <v>105249401</v>
      </c>
      <c r="F147" s="135" t="s">
        <v>272</v>
      </c>
      <c r="G147" s="135" t="s">
        <v>272</v>
      </c>
      <c r="H147" s="135" t="s">
        <v>272</v>
      </c>
      <c r="I147" s="135" t="s">
        <v>272</v>
      </c>
      <c r="J147" s="136" t="s">
        <v>272</v>
      </c>
    </row>
    <row r="148" spans="1:10" x14ac:dyDescent="0.25">
      <c r="A148" s="133" t="s">
        <v>272</v>
      </c>
      <c r="B148" s="137" t="s">
        <v>272</v>
      </c>
      <c r="C148" s="137" t="s">
        <v>272</v>
      </c>
      <c r="D148" s="134" t="s">
        <v>656</v>
      </c>
      <c r="E148" s="135">
        <f>SUM(E147)+43502550-E145</f>
        <v>83430377</v>
      </c>
      <c r="F148" s="135" t="s">
        <v>272</v>
      </c>
      <c r="G148" s="135" t="s">
        <v>272</v>
      </c>
      <c r="H148" s="135" t="s">
        <v>272</v>
      </c>
      <c r="I148" s="135" t="s">
        <v>272</v>
      </c>
      <c r="J148" s="136" t="s">
        <v>272</v>
      </c>
    </row>
    <row r="149" spans="1:10" x14ac:dyDescent="0.25">
      <c r="A149" s="133" t="s">
        <v>272</v>
      </c>
      <c r="B149" s="137" t="s">
        <v>272</v>
      </c>
      <c r="C149" s="137" t="s">
        <v>272</v>
      </c>
      <c r="D149" s="134" t="s">
        <v>657</v>
      </c>
      <c r="E149" s="135">
        <v>4132792</v>
      </c>
      <c r="F149" s="135" t="s">
        <v>272</v>
      </c>
      <c r="G149" s="135" t="s">
        <v>272</v>
      </c>
      <c r="H149" s="135" t="s">
        <v>272</v>
      </c>
      <c r="I149" s="135" t="s">
        <v>272</v>
      </c>
      <c r="J149" s="136" t="s">
        <v>272</v>
      </c>
    </row>
    <row r="150" spans="1:10" x14ac:dyDescent="0.25">
      <c r="A150" s="133" t="s">
        <v>272</v>
      </c>
      <c r="B150" s="137" t="s">
        <v>272</v>
      </c>
      <c r="C150" s="137" t="s">
        <v>272</v>
      </c>
      <c r="D150" s="134" t="s">
        <v>658</v>
      </c>
      <c r="E150" s="135">
        <f>SUM(E148:E149)</f>
        <v>87563169</v>
      </c>
      <c r="F150" s="135" t="s">
        <v>272</v>
      </c>
      <c r="G150" s="135" t="s">
        <v>272</v>
      </c>
      <c r="H150" s="135" t="s">
        <v>272</v>
      </c>
      <c r="I150" s="135" t="s">
        <v>272</v>
      </c>
      <c r="J150" s="136" t="s">
        <v>272</v>
      </c>
    </row>
    <row r="151" spans="1:10" x14ac:dyDescent="0.25">
      <c r="A151" s="202" t="s">
        <v>698</v>
      </c>
      <c r="B151" s="202" t="s">
        <v>272</v>
      </c>
      <c r="C151" s="202" t="s">
        <v>272</v>
      </c>
      <c r="D151" s="202" t="s">
        <v>272</v>
      </c>
      <c r="E151" s="202" t="s">
        <v>272</v>
      </c>
      <c r="F151" s="202" t="s">
        <v>272</v>
      </c>
      <c r="G151" s="202" t="s">
        <v>272</v>
      </c>
      <c r="H151" s="202" t="s">
        <v>272</v>
      </c>
      <c r="I151" s="202" t="s">
        <v>272</v>
      </c>
      <c r="J151" s="202" t="s">
        <v>272</v>
      </c>
    </row>
  </sheetData>
  <mergeCells count="9">
    <mergeCell ref="A151:J151"/>
    <mergeCell ref="A1:D1"/>
    <mergeCell ref="E1:F1"/>
    <mergeCell ref="G1:H1"/>
    <mergeCell ref="I1:J1"/>
    <mergeCell ref="A57:D57"/>
    <mergeCell ref="E57:F57"/>
    <mergeCell ref="G57:H57"/>
    <mergeCell ref="I57:J57"/>
  </mergeCells>
  <phoneticPr fontId="17" type="noConversion"/>
  <pageMargins left="0.39370078740157483" right="0.39370078740157483" top="1.2598425196850394" bottom="0.98425196850393704" header="0.51181102362204722" footer="0.51181102362204722"/>
  <pageSetup paperSize="9" orientation="landscape" useFirstPageNumber="1" r:id="rId1"/>
  <headerFooter alignWithMargins="0">
    <oddHeader xml:space="preserve">&amp;C&amp;"標楷體,標準"&amp;14 臺東市公所&amp;U
公庫收支月報表&amp;"新細明體,標準"&amp;12&amp;U
&amp;"標楷體,標準"中華民國108年09月(108年度)&amp;L&amp;R&amp;"標楷體,標準"&amp;10第&amp;P頁/共&amp;N頁&amp;"新細明體,標準"&amp;12
&amp;"標楷體,標準"編制機關:臺東市公所
表    號:&amp;10 </oddHeader>
    <oddFooter>&amp;C&amp;L&amp;R&amp;"標楷體,標準"&amp;9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2"/>
  <sheetViews>
    <sheetView zoomScaleNormal="100" workbookViewId="0">
      <selection sqref="A1:D1"/>
    </sheetView>
  </sheetViews>
  <sheetFormatPr defaultRowHeight="16.5" x14ac:dyDescent="0.25"/>
  <cols>
    <col min="1" max="1" width="4.75" style="133" customWidth="1"/>
    <col min="2" max="3" width="6.25" style="137" customWidth="1"/>
    <col min="4" max="4" width="31.875" style="134" customWidth="1"/>
    <col min="5" max="5" width="15.625" style="135" customWidth="1"/>
    <col min="6" max="6" width="14.375" style="135" customWidth="1"/>
    <col min="7" max="7" width="13.75" style="135" customWidth="1"/>
    <col min="8" max="8" width="13" style="135" customWidth="1"/>
    <col min="9" max="9" width="14.125" style="135" customWidth="1"/>
    <col min="10" max="10" width="15.875" style="136" customWidth="1"/>
    <col min="11" max="256" width="9" style="138"/>
    <col min="257" max="257" width="4.75" style="138" customWidth="1"/>
    <col min="258" max="259" width="6.25" style="138" customWidth="1"/>
    <col min="260" max="260" width="31.875" style="138" customWidth="1"/>
    <col min="261" max="261" width="15.625" style="138" customWidth="1"/>
    <col min="262" max="262" width="14.375" style="138" customWidth="1"/>
    <col min="263" max="263" width="13.75" style="138" customWidth="1"/>
    <col min="264" max="264" width="13" style="138" customWidth="1"/>
    <col min="265" max="265" width="14.125" style="138" customWidth="1"/>
    <col min="266" max="266" width="15.875" style="138" customWidth="1"/>
    <col min="267" max="512" width="9" style="138"/>
    <col min="513" max="513" width="4.75" style="138" customWidth="1"/>
    <col min="514" max="515" width="6.25" style="138" customWidth="1"/>
    <col min="516" max="516" width="31.875" style="138" customWidth="1"/>
    <col min="517" max="517" width="15.625" style="138" customWidth="1"/>
    <col min="518" max="518" width="14.375" style="138" customWidth="1"/>
    <col min="519" max="519" width="13.75" style="138" customWidth="1"/>
    <col min="520" max="520" width="13" style="138" customWidth="1"/>
    <col min="521" max="521" width="14.125" style="138" customWidth="1"/>
    <col min="522" max="522" width="15.875" style="138" customWidth="1"/>
    <col min="523" max="768" width="9" style="138"/>
    <col min="769" max="769" width="4.75" style="138" customWidth="1"/>
    <col min="770" max="771" width="6.25" style="138" customWidth="1"/>
    <col min="772" max="772" width="31.875" style="138" customWidth="1"/>
    <col min="773" max="773" width="15.625" style="138" customWidth="1"/>
    <col min="774" max="774" width="14.375" style="138" customWidth="1"/>
    <col min="775" max="775" width="13.75" style="138" customWidth="1"/>
    <col min="776" max="776" width="13" style="138" customWidth="1"/>
    <col min="777" max="777" width="14.125" style="138" customWidth="1"/>
    <col min="778" max="778" width="15.875" style="138" customWidth="1"/>
    <col min="779" max="1024" width="9" style="138"/>
    <col min="1025" max="1025" width="4.75" style="138" customWidth="1"/>
    <col min="1026" max="1027" width="6.25" style="138" customWidth="1"/>
    <col min="1028" max="1028" width="31.875" style="138" customWidth="1"/>
    <col min="1029" max="1029" width="15.625" style="138" customWidth="1"/>
    <col min="1030" max="1030" width="14.375" style="138" customWidth="1"/>
    <col min="1031" max="1031" width="13.75" style="138" customWidth="1"/>
    <col min="1032" max="1032" width="13" style="138" customWidth="1"/>
    <col min="1033" max="1033" width="14.125" style="138" customWidth="1"/>
    <col min="1034" max="1034" width="15.875" style="138" customWidth="1"/>
    <col min="1035" max="1280" width="9" style="138"/>
    <col min="1281" max="1281" width="4.75" style="138" customWidth="1"/>
    <col min="1282" max="1283" width="6.25" style="138" customWidth="1"/>
    <col min="1284" max="1284" width="31.875" style="138" customWidth="1"/>
    <col min="1285" max="1285" width="15.625" style="138" customWidth="1"/>
    <col min="1286" max="1286" width="14.375" style="138" customWidth="1"/>
    <col min="1287" max="1287" width="13.75" style="138" customWidth="1"/>
    <col min="1288" max="1288" width="13" style="138" customWidth="1"/>
    <col min="1289" max="1289" width="14.125" style="138" customWidth="1"/>
    <col min="1290" max="1290" width="15.875" style="138" customWidth="1"/>
    <col min="1291" max="1536" width="9" style="138"/>
    <col min="1537" max="1537" width="4.75" style="138" customWidth="1"/>
    <col min="1538" max="1539" width="6.25" style="138" customWidth="1"/>
    <col min="1540" max="1540" width="31.875" style="138" customWidth="1"/>
    <col min="1541" max="1541" width="15.625" style="138" customWidth="1"/>
    <col min="1542" max="1542" width="14.375" style="138" customWidth="1"/>
    <col min="1543" max="1543" width="13.75" style="138" customWidth="1"/>
    <col min="1544" max="1544" width="13" style="138" customWidth="1"/>
    <col min="1545" max="1545" width="14.125" style="138" customWidth="1"/>
    <col min="1546" max="1546" width="15.875" style="138" customWidth="1"/>
    <col min="1547" max="1792" width="9" style="138"/>
    <col min="1793" max="1793" width="4.75" style="138" customWidth="1"/>
    <col min="1794" max="1795" width="6.25" style="138" customWidth="1"/>
    <col min="1796" max="1796" width="31.875" style="138" customWidth="1"/>
    <col min="1797" max="1797" width="15.625" style="138" customWidth="1"/>
    <col min="1798" max="1798" width="14.375" style="138" customWidth="1"/>
    <col min="1799" max="1799" width="13.75" style="138" customWidth="1"/>
    <col min="1800" max="1800" width="13" style="138" customWidth="1"/>
    <col min="1801" max="1801" width="14.125" style="138" customWidth="1"/>
    <col min="1802" max="1802" width="15.875" style="138" customWidth="1"/>
    <col min="1803" max="2048" width="9" style="138"/>
    <col min="2049" max="2049" width="4.75" style="138" customWidth="1"/>
    <col min="2050" max="2051" width="6.25" style="138" customWidth="1"/>
    <col min="2052" max="2052" width="31.875" style="138" customWidth="1"/>
    <col min="2053" max="2053" width="15.625" style="138" customWidth="1"/>
    <col min="2054" max="2054" width="14.375" style="138" customWidth="1"/>
    <col min="2055" max="2055" width="13.75" style="138" customWidth="1"/>
    <col min="2056" max="2056" width="13" style="138" customWidth="1"/>
    <col min="2057" max="2057" width="14.125" style="138" customWidth="1"/>
    <col min="2058" max="2058" width="15.875" style="138" customWidth="1"/>
    <col min="2059" max="2304" width="9" style="138"/>
    <col min="2305" max="2305" width="4.75" style="138" customWidth="1"/>
    <col min="2306" max="2307" width="6.25" style="138" customWidth="1"/>
    <col min="2308" max="2308" width="31.875" style="138" customWidth="1"/>
    <col min="2309" max="2309" width="15.625" style="138" customWidth="1"/>
    <col min="2310" max="2310" width="14.375" style="138" customWidth="1"/>
    <col min="2311" max="2311" width="13.75" style="138" customWidth="1"/>
    <col min="2312" max="2312" width="13" style="138" customWidth="1"/>
    <col min="2313" max="2313" width="14.125" style="138" customWidth="1"/>
    <col min="2314" max="2314" width="15.875" style="138" customWidth="1"/>
    <col min="2315" max="2560" width="9" style="138"/>
    <col min="2561" max="2561" width="4.75" style="138" customWidth="1"/>
    <col min="2562" max="2563" width="6.25" style="138" customWidth="1"/>
    <col min="2564" max="2564" width="31.875" style="138" customWidth="1"/>
    <col min="2565" max="2565" width="15.625" style="138" customWidth="1"/>
    <col min="2566" max="2566" width="14.375" style="138" customWidth="1"/>
    <col min="2567" max="2567" width="13.75" style="138" customWidth="1"/>
    <col min="2568" max="2568" width="13" style="138" customWidth="1"/>
    <col min="2569" max="2569" width="14.125" style="138" customWidth="1"/>
    <col min="2570" max="2570" width="15.875" style="138" customWidth="1"/>
    <col min="2571" max="2816" width="9" style="138"/>
    <col min="2817" max="2817" width="4.75" style="138" customWidth="1"/>
    <col min="2818" max="2819" width="6.25" style="138" customWidth="1"/>
    <col min="2820" max="2820" width="31.875" style="138" customWidth="1"/>
    <col min="2821" max="2821" width="15.625" style="138" customWidth="1"/>
    <col min="2822" max="2822" width="14.375" style="138" customWidth="1"/>
    <col min="2823" max="2823" width="13.75" style="138" customWidth="1"/>
    <col min="2824" max="2824" width="13" style="138" customWidth="1"/>
    <col min="2825" max="2825" width="14.125" style="138" customWidth="1"/>
    <col min="2826" max="2826" width="15.875" style="138" customWidth="1"/>
    <col min="2827" max="3072" width="9" style="138"/>
    <col min="3073" max="3073" width="4.75" style="138" customWidth="1"/>
    <col min="3074" max="3075" width="6.25" style="138" customWidth="1"/>
    <col min="3076" max="3076" width="31.875" style="138" customWidth="1"/>
    <col min="3077" max="3077" width="15.625" style="138" customWidth="1"/>
    <col min="3078" max="3078" width="14.375" style="138" customWidth="1"/>
    <col min="3079" max="3079" width="13.75" style="138" customWidth="1"/>
    <col min="3080" max="3080" width="13" style="138" customWidth="1"/>
    <col min="3081" max="3081" width="14.125" style="138" customWidth="1"/>
    <col min="3082" max="3082" width="15.875" style="138" customWidth="1"/>
    <col min="3083" max="3328" width="9" style="138"/>
    <col min="3329" max="3329" width="4.75" style="138" customWidth="1"/>
    <col min="3330" max="3331" width="6.25" style="138" customWidth="1"/>
    <col min="3332" max="3332" width="31.875" style="138" customWidth="1"/>
    <col min="3333" max="3333" width="15.625" style="138" customWidth="1"/>
    <col min="3334" max="3334" width="14.375" style="138" customWidth="1"/>
    <col min="3335" max="3335" width="13.75" style="138" customWidth="1"/>
    <col min="3336" max="3336" width="13" style="138" customWidth="1"/>
    <col min="3337" max="3337" width="14.125" style="138" customWidth="1"/>
    <col min="3338" max="3338" width="15.875" style="138" customWidth="1"/>
    <col min="3339" max="3584" width="9" style="138"/>
    <col min="3585" max="3585" width="4.75" style="138" customWidth="1"/>
    <col min="3586" max="3587" width="6.25" style="138" customWidth="1"/>
    <col min="3588" max="3588" width="31.875" style="138" customWidth="1"/>
    <col min="3589" max="3589" width="15.625" style="138" customWidth="1"/>
    <col min="3590" max="3590" width="14.375" style="138" customWidth="1"/>
    <col min="3591" max="3591" width="13.75" style="138" customWidth="1"/>
    <col min="3592" max="3592" width="13" style="138" customWidth="1"/>
    <col min="3593" max="3593" width="14.125" style="138" customWidth="1"/>
    <col min="3594" max="3594" width="15.875" style="138" customWidth="1"/>
    <col min="3595" max="3840" width="9" style="138"/>
    <col min="3841" max="3841" width="4.75" style="138" customWidth="1"/>
    <col min="3842" max="3843" width="6.25" style="138" customWidth="1"/>
    <col min="3844" max="3844" width="31.875" style="138" customWidth="1"/>
    <col min="3845" max="3845" width="15.625" style="138" customWidth="1"/>
    <col min="3846" max="3846" width="14.375" style="138" customWidth="1"/>
    <col min="3847" max="3847" width="13.75" style="138" customWidth="1"/>
    <col min="3848" max="3848" width="13" style="138" customWidth="1"/>
    <col min="3849" max="3849" width="14.125" style="138" customWidth="1"/>
    <col min="3850" max="3850" width="15.875" style="138" customWidth="1"/>
    <col min="3851" max="4096" width="9" style="138"/>
    <col min="4097" max="4097" width="4.75" style="138" customWidth="1"/>
    <col min="4098" max="4099" width="6.25" style="138" customWidth="1"/>
    <col min="4100" max="4100" width="31.875" style="138" customWidth="1"/>
    <col min="4101" max="4101" width="15.625" style="138" customWidth="1"/>
    <col min="4102" max="4102" width="14.375" style="138" customWidth="1"/>
    <col min="4103" max="4103" width="13.75" style="138" customWidth="1"/>
    <col min="4104" max="4104" width="13" style="138" customWidth="1"/>
    <col min="4105" max="4105" width="14.125" style="138" customWidth="1"/>
    <col min="4106" max="4106" width="15.875" style="138" customWidth="1"/>
    <col min="4107" max="4352" width="9" style="138"/>
    <col min="4353" max="4353" width="4.75" style="138" customWidth="1"/>
    <col min="4354" max="4355" width="6.25" style="138" customWidth="1"/>
    <col min="4356" max="4356" width="31.875" style="138" customWidth="1"/>
    <col min="4357" max="4357" width="15.625" style="138" customWidth="1"/>
    <col min="4358" max="4358" width="14.375" style="138" customWidth="1"/>
    <col min="4359" max="4359" width="13.75" style="138" customWidth="1"/>
    <col min="4360" max="4360" width="13" style="138" customWidth="1"/>
    <col min="4361" max="4361" width="14.125" style="138" customWidth="1"/>
    <col min="4362" max="4362" width="15.875" style="138" customWidth="1"/>
    <col min="4363" max="4608" width="9" style="138"/>
    <col min="4609" max="4609" width="4.75" style="138" customWidth="1"/>
    <col min="4610" max="4611" width="6.25" style="138" customWidth="1"/>
    <col min="4612" max="4612" width="31.875" style="138" customWidth="1"/>
    <col min="4613" max="4613" width="15.625" style="138" customWidth="1"/>
    <col min="4614" max="4614" width="14.375" style="138" customWidth="1"/>
    <col min="4615" max="4615" width="13.75" style="138" customWidth="1"/>
    <col min="4616" max="4616" width="13" style="138" customWidth="1"/>
    <col min="4617" max="4617" width="14.125" style="138" customWidth="1"/>
    <col min="4618" max="4618" width="15.875" style="138" customWidth="1"/>
    <col min="4619" max="4864" width="9" style="138"/>
    <col min="4865" max="4865" width="4.75" style="138" customWidth="1"/>
    <col min="4866" max="4867" width="6.25" style="138" customWidth="1"/>
    <col min="4868" max="4868" width="31.875" style="138" customWidth="1"/>
    <col min="4869" max="4869" width="15.625" style="138" customWidth="1"/>
    <col min="4870" max="4870" width="14.375" style="138" customWidth="1"/>
    <col min="4871" max="4871" width="13.75" style="138" customWidth="1"/>
    <col min="4872" max="4872" width="13" style="138" customWidth="1"/>
    <col min="4873" max="4873" width="14.125" style="138" customWidth="1"/>
    <col min="4874" max="4874" width="15.875" style="138" customWidth="1"/>
    <col min="4875" max="5120" width="9" style="138"/>
    <col min="5121" max="5121" width="4.75" style="138" customWidth="1"/>
    <col min="5122" max="5123" width="6.25" style="138" customWidth="1"/>
    <col min="5124" max="5124" width="31.875" style="138" customWidth="1"/>
    <col min="5125" max="5125" width="15.625" style="138" customWidth="1"/>
    <col min="5126" max="5126" width="14.375" style="138" customWidth="1"/>
    <col min="5127" max="5127" width="13.75" style="138" customWidth="1"/>
    <col min="5128" max="5128" width="13" style="138" customWidth="1"/>
    <col min="5129" max="5129" width="14.125" style="138" customWidth="1"/>
    <col min="5130" max="5130" width="15.875" style="138" customWidth="1"/>
    <col min="5131" max="5376" width="9" style="138"/>
    <col min="5377" max="5377" width="4.75" style="138" customWidth="1"/>
    <col min="5378" max="5379" width="6.25" style="138" customWidth="1"/>
    <col min="5380" max="5380" width="31.875" style="138" customWidth="1"/>
    <col min="5381" max="5381" width="15.625" style="138" customWidth="1"/>
    <col min="5382" max="5382" width="14.375" style="138" customWidth="1"/>
    <col min="5383" max="5383" width="13.75" style="138" customWidth="1"/>
    <col min="5384" max="5384" width="13" style="138" customWidth="1"/>
    <col min="5385" max="5385" width="14.125" style="138" customWidth="1"/>
    <col min="5386" max="5386" width="15.875" style="138" customWidth="1"/>
    <col min="5387" max="5632" width="9" style="138"/>
    <col min="5633" max="5633" width="4.75" style="138" customWidth="1"/>
    <col min="5634" max="5635" width="6.25" style="138" customWidth="1"/>
    <col min="5636" max="5636" width="31.875" style="138" customWidth="1"/>
    <col min="5637" max="5637" width="15.625" style="138" customWidth="1"/>
    <col min="5638" max="5638" width="14.375" style="138" customWidth="1"/>
    <col min="5639" max="5639" width="13.75" style="138" customWidth="1"/>
    <col min="5640" max="5640" width="13" style="138" customWidth="1"/>
    <col min="5641" max="5641" width="14.125" style="138" customWidth="1"/>
    <col min="5642" max="5642" width="15.875" style="138" customWidth="1"/>
    <col min="5643" max="5888" width="9" style="138"/>
    <col min="5889" max="5889" width="4.75" style="138" customWidth="1"/>
    <col min="5890" max="5891" width="6.25" style="138" customWidth="1"/>
    <col min="5892" max="5892" width="31.875" style="138" customWidth="1"/>
    <col min="5893" max="5893" width="15.625" style="138" customWidth="1"/>
    <col min="5894" max="5894" width="14.375" style="138" customWidth="1"/>
    <col min="5895" max="5895" width="13.75" style="138" customWidth="1"/>
    <col min="5896" max="5896" width="13" style="138" customWidth="1"/>
    <col min="5897" max="5897" width="14.125" style="138" customWidth="1"/>
    <col min="5898" max="5898" width="15.875" style="138" customWidth="1"/>
    <col min="5899" max="6144" width="9" style="138"/>
    <col min="6145" max="6145" width="4.75" style="138" customWidth="1"/>
    <col min="6146" max="6147" width="6.25" style="138" customWidth="1"/>
    <col min="6148" max="6148" width="31.875" style="138" customWidth="1"/>
    <col min="6149" max="6149" width="15.625" style="138" customWidth="1"/>
    <col min="6150" max="6150" width="14.375" style="138" customWidth="1"/>
    <col min="6151" max="6151" width="13.75" style="138" customWidth="1"/>
    <col min="6152" max="6152" width="13" style="138" customWidth="1"/>
    <col min="6153" max="6153" width="14.125" style="138" customWidth="1"/>
    <col min="6154" max="6154" width="15.875" style="138" customWidth="1"/>
    <col min="6155" max="6400" width="9" style="138"/>
    <col min="6401" max="6401" width="4.75" style="138" customWidth="1"/>
    <col min="6402" max="6403" width="6.25" style="138" customWidth="1"/>
    <col min="6404" max="6404" width="31.875" style="138" customWidth="1"/>
    <col min="6405" max="6405" width="15.625" style="138" customWidth="1"/>
    <col min="6406" max="6406" width="14.375" style="138" customWidth="1"/>
    <col min="6407" max="6407" width="13.75" style="138" customWidth="1"/>
    <col min="6408" max="6408" width="13" style="138" customWidth="1"/>
    <col min="6409" max="6409" width="14.125" style="138" customWidth="1"/>
    <col min="6410" max="6410" width="15.875" style="138" customWidth="1"/>
    <col min="6411" max="6656" width="9" style="138"/>
    <col min="6657" max="6657" width="4.75" style="138" customWidth="1"/>
    <col min="6658" max="6659" width="6.25" style="138" customWidth="1"/>
    <col min="6660" max="6660" width="31.875" style="138" customWidth="1"/>
    <col min="6661" max="6661" width="15.625" style="138" customWidth="1"/>
    <col min="6662" max="6662" width="14.375" style="138" customWidth="1"/>
    <col min="6663" max="6663" width="13.75" style="138" customWidth="1"/>
    <col min="6664" max="6664" width="13" style="138" customWidth="1"/>
    <col min="6665" max="6665" width="14.125" style="138" customWidth="1"/>
    <col min="6666" max="6666" width="15.875" style="138" customWidth="1"/>
    <col min="6667" max="6912" width="9" style="138"/>
    <col min="6913" max="6913" width="4.75" style="138" customWidth="1"/>
    <col min="6914" max="6915" width="6.25" style="138" customWidth="1"/>
    <col min="6916" max="6916" width="31.875" style="138" customWidth="1"/>
    <col min="6917" max="6917" width="15.625" style="138" customWidth="1"/>
    <col min="6918" max="6918" width="14.375" style="138" customWidth="1"/>
    <col min="6919" max="6919" width="13.75" style="138" customWidth="1"/>
    <col min="6920" max="6920" width="13" style="138" customWidth="1"/>
    <col min="6921" max="6921" width="14.125" style="138" customWidth="1"/>
    <col min="6922" max="6922" width="15.875" style="138" customWidth="1"/>
    <col min="6923" max="7168" width="9" style="138"/>
    <col min="7169" max="7169" width="4.75" style="138" customWidth="1"/>
    <col min="7170" max="7171" width="6.25" style="138" customWidth="1"/>
    <col min="7172" max="7172" width="31.875" style="138" customWidth="1"/>
    <col min="7173" max="7173" width="15.625" style="138" customWidth="1"/>
    <col min="7174" max="7174" width="14.375" style="138" customWidth="1"/>
    <col min="7175" max="7175" width="13.75" style="138" customWidth="1"/>
    <col min="7176" max="7176" width="13" style="138" customWidth="1"/>
    <col min="7177" max="7177" width="14.125" style="138" customWidth="1"/>
    <col min="7178" max="7178" width="15.875" style="138" customWidth="1"/>
    <col min="7179" max="7424" width="9" style="138"/>
    <col min="7425" max="7425" width="4.75" style="138" customWidth="1"/>
    <col min="7426" max="7427" width="6.25" style="138" customWidth="1"/>
    <col min="7428" max="7428" width="31.875" style="138" customWidth="1"/>
    <col min="7429" max="7429" width="15.625" style="138" customWidth="1"/>
    <col min="7430" max="7430" width="14.375" style="138" customWidth="1"/>
    <col min="7431" max="7431" width="13.75" style="138" customWidth="1"/>
    <col min="7432" max="7432" width="13" style="138" customWidth="1"/>
    <col min="7433" max="7433" width="14.125" style="138" customWidth="1"/>
    <col min="7434" max="7434" width="15.875" style="138" customWidth="1"/>
    <col min="7435" max="7680" width="9" style="138"/>
    <col min="7681" max="7681" width="4.75" style="138" customWidth="1"/>
    <col min="7682" max="7683" width="6.25" style="138" customWidth="1"/>
    <col min="7684" max="7684" width="31.875" style="138" customWidth="1"/>
    <col min="7685" max="7685" width="15.625" style="138" customWidth="1"/>
    <col min="7686" max="7686" width="14.375" style="138" customWidth="1"/>
    <col min="7687" max="7687" width="13.75" style="138" customWidth="1"/>
    <col min="7688" max="7688" width="13" style="138" customWidth="1"/>
    <col min="7689" max="7689" width="14.125" style="138" customWidth="1"/>
    <col min="7690" max="7690" width="15.875" style="138" customWidth="1"/>
    <col min="7691" max="7936" width="9" style="138"/>
    <col min="7937" max="7937" width="4.75" style="138" customWidth="1"/>
    <col min="7938" max="7939" width="6.25" style="138" customWidth="1"/>
    <col min="7940" max="7940" width="31.875" style="138" customWidth="1"/>
    <col min="7941" max="7941" width="15.625" style="138" customWidth="1"/>
    <col min="7942" max="7942" width="14.375" style="138" customWidth="1"/>
    <col min="7943" max="7943" width="13.75" style="138" customWidth="1"/>
    <col min="7944" max="7944" width="13" style="138" customWidth="1"/>
    <col min="7945" max="7945" width="14.125" style="138" customWidth="1"/>
    <col min="7946" max="7946" width="15.875" style="138" customWidth="1"/>
    <col min="7947" max="8192" width="9" style="138"/>
    <col min="8193" max="8193" width="4.75" style="138" customWidth="1"/>
    <col min="8194" max="8195" width="6.25" style="138" customWidth="1"/>
    <col min="8196" max="8196" width="31.875" style="138" customWidth="1"/>
    <col min="8197" max="8197" width="15.625" style="138" customWidth="1"/>
    <col min="8198" max="8198" width="14.375" style="138" customWidth="1"/>
    <col min="8199" max="8199" width="13.75" style="138" customWidth="1"/>
    <col min="8200" max="8200" width="13" style="138" customWidth="1"/>
    <col min="8201" max="8201" width="14.125" style="138" customWidth="1"/>
    <col min="8202" max="8202" width="15.875" style="138" customWidth="1"/>
    <col min="8203" max="8448" width="9" style="138"/>
    <col min="8449" max="8449" width="4.75" style="138" customWidth="1"/>
    <col min="8450" max="8451" width="6.25" style="138" customWidth="1"/>
    <col min="8452" max="8452" width="31.875" style="138" customWidth="1"/>
    <col min="8453" max="8453" width="15.625" style="138" customWidth="1"/>
    <col min="8454" max="8454" width="14.375" style="138" customWidth="1"/>
    <col min="8455" max="8455" width="13.75" style="138" customWidth="1"/>
    <col min="8456" max="8456" width="13" style="138" customWidth="1"/>
    <col min="8457" max="8457" width="14.125" style="138" customWidth="1"/>
    <col min="8458" max="8458" width="15.875" style="138" customWidth="1"/>
    <col min="8459" max="8704" width="9" style="138"/>
    <col min="8705" max="8705" width="4.75" style="138" customWidth="1"/>
    <col min="8706" max="8707" width="6.25" style="138" customWidth="1"/>
    <col min="8708" max="8708" width="31.875" style="138" customWidth="1"/>
    <col min="8709" max="8709" width="15.625" style="138" customWidth="1"/>
    <col min="8710" max="8710" width="14.375" style="138" customWidth="1"/>
    <col min="8711" max="8711" width="13.75" style="138" customWidth="1"/>
    <col min="8712" max="8712" width="13" style="138" customWidth="1"/>
    <col min="8713" max="8713" width="14.125" style="138" customWidth="1"/>
    <col min="8714" max="8714" width="15.875" style="138" customWidth="1"/>
    <col min="8715" max="8960" width="9" style="138"/>
    <col min="8961" max="8961" width="4.75" style="138" customWidth="1"/>
    <col min="8962" max="8963" width="6.25" style="138" customWidth="1"/>
    <col min="8964" max="8964" width="31.875" style="138" customWidth="1"/>
    <col min="8965" max="8965" width="15.625" style="138" customWidth="1"/>
    <col min="8966" max="8966" width="14.375" style="138" customWidth="1"/>
    <col min="8967" max="8967" width="13.75" style="138" customWidth="1"/>
    <col min="8968" max="8968" width="13" style="138" customWidth="1"/>
    <col min="8969" max="8969" width="14.125" style="138" customWidth="1"/>
    <col min="8970" max="8970" width="15.875" style="138" customWidth="1"/>
    <col min="8971" max="9216" width="9" style="138"/>
    <col min="9217" max="9217" width="4.75" style="138" customWidth="1"/>
    <col min="9218" max="9219" width="6.25" style="138" customWidth="1"/>
    <col min="9220" max="9220" width="31.875" style="138" customWidth="1"/>
    <col min="9221" max="9221" width="15.625" style="138" customWidth="1"/>
    <col min="9222" max="9222" width="14.375" style="138" customWidth="1"/>
    <col min="9223" max="9223" width="13.75" style="138" customWidth="1"/>
    <col min="9224" max="9224" width="13" style="138" customWidth="1"/>
    <col min="9225" max="9225" width="14.125" style="138" customWidth="1"/>
    <col min="9226" max="9226" width="15.875" style="138" customWidth="1"/>
    <col min="9227" max="9472" width="9" style="138"/>
    <col min="9473" max="9473" width="4.75" style="138" customWidth="1"/>
    <col min="9474" max="9475" width="6.25" style="138" customWidth="1"/>
    <col min="9476" max="9476" width="31.875" style="138" customWidth="1"/>
    <col min="9477" max="9477" width="15.625" style="138" customWidth="1"/>
    <col min="9478" max="9478" width="14.375" style="138" customWidth="1"/>
    <col min="9479" max="9479" width="13.75" style="138" customWidth="1"/>
    <col min="9480" max="9480" width="13" style="138" customWidth="1"/>
    <col min="9481" max="9481" width="14.125" style="138" customWidth="1"/>
    <col min="9482" max="9482" width="15.875" style="138" customWidth="1"/>
    <col min="9483" max="9728" width="9" style="138"/>
    <col min="9729" max="9729" width="4.75" style="138" customWidth="1"/>
    <col min="9730" max="9731" width="6.25" style="138" customWidth="1"/>
    <col min="9732" max="9732" width="31.875" style="138" customWidth="1"/>
    <col min="9733" max="9733" width="15.625" style="138" customWidth="1"/>
    <col min="9734" max="9734" width="14.375" style="138" customWidth="1"/>
    <col min="9735" max="9735" width="13.75" style="138" customWidth="1"/>
    <col min="9736" max="9736" width="13" style="138" customWidth="1"/>
    <col min="9737" max="9737" width="14.125" style="138" customWidth="1"/>
    <col min="9738" max="9738" width="15.875" style="138" customWidth="1"/>
    <col min="9739" max="9984" width="9" style="138"/>
    <col min="9985" max="9985" width="4.75" style="138" customWidth="1"/>
    <col min="9986" max="9987" width="6.25" style="138" customWidth="1"/>
    <col min="9988" max="9988" width="31.875" style="138" customWidth="1"/>
    <col min="9989" max="9989" width="15.625" style="138" customWidth="1"/>
    <col min="9990" max="9990" width="14.375" style="138" customWidth="1"/>
    <col min="9991" max="9991" width="13.75" style="138" customWidth="1"/>
    <col min="9992" max="9992" width="13" style="138" customWidth="1"/>
    <col min="9993" max="9993" width="14.125" style="138" customWidth="1"/>
    <col min="9994" max="9994" width="15.875" style="138" customWidth="1"/>
    <col min="9995" max="10240" width="9" style="138"/>
    <col min="10241" max="10241" width="4.75" style="138" customWidth="1"/>
    <col min="10242" max="10243" width="6.25" style="138" customWidth="1"/>
    <col min="10244" max="10244" width="31.875" style="138" customWidth="1"/>
    <col min="10245" max="10245" width="15.625" style="138" customWidth="1"/>
    <col min="10246" max="10246" width="14.375" style="138" customWidth="1"/>
    <col min="10247" max="10247" width="13.75" style="138" customWidth="1"/>
    <col min="10248" max="10248" width="13" style="138" customWidth="1"/>
    <col min="10249" max="10249" width="14.125" style="138" customWidth="1"/>
    <col min="10250" max="10250" width="15.875" style="138" customWidth="1"/>
    <col min="10251" max="10496" width="9" style="138"/>
    <col min="10497" max="10497" width="4.75" style="138" customWidth="1"/>
    <col min="10498" max="10499" width="6.25" style="138" customWidth="1"/>
    <col min="10500" max="10500" width="31.875" style="138" customWidth="1"/>
    <col min="10501" max="10501" width="15.625" style="138" customWidth="1"/>
    <col min="10502" max="10502" width="14.375" style="138" customWidth="1"/>
    <col min="10503" max="10503" width="13.75" style="138" customWidth="1"/>
    <col min="10504" max="10504" width="13" style="138" customWidth="1"/>
    <col min="10505" max="10505" width="14.125" style="138" customWidth="1"/>
    <col min="10506" max="10506" width="15.875" style="138" customWidth="1"/>
    <col min="10507" max="10752" width="9" style="138"/>
    <col min="10753" max="10753" width="4.75" style="138" customWidth="1"/>
    <col min="10754" max="10755" width="6.25" style="138" customWidth="1"/>
    <col min="10756" max="10756" width="31.875" style="138" customWidth="1"/>
    <col min="10757" max="10757" width="15.625" style="138" customWidth="1"/>
    <col min="10758" max="10758" width="14.375" style="138" customWidth="1"/>
    <col min="10759" max="10759" width="13.75" style="138" customWidth="1"/>
    <col min="10760" max="10760" width="13" style="138" customWidth="1"/>
    <col min="10761" max="10761" width="14.125" style="138" customWidth="1"/>
    <col min="10762" max="10762" width="15.875" style="138" customWidth="1"/>
    <col min="10763" max="11008" width="9" style="138"/>
    <col min="11009" max="11009" width="4.75" style="138" customWidth="1"/>
    <col min="11010" max="11011" width="6.25" style="138" customWidth="1"/>
    <col min="11012" max="11012" width="31.875" style="138" customWidth="1"/>
    <col min="11013" max="11013" width="15.625" style="138" customWidth="1"/>
    <col min="11014" max="11014" width="14.375" style="138" customWidth="1"/>
    <col min="11015" max="11015" width="13.75" style="138" customWidth="1"/>
    <col min="11016" max="11016" width="13" style="138" customWidth="1"/>
    <col min="11017" max="11017" width="14.125" style="138" customWidth="1"/>
    <col min="11018" max="11018" width="15.875" style="138" customWidth="1"/>
    <col min="11019" max="11264" width="9" style="138"/>
    <col min="11265" max="11265" width="4.75" style="138" customWidth="1"/>
    <col min="11266" max="11267" width="6.25" style="138" customWidth="1"/>
    <col min="11268" max="11268" width="31.875" style="138" customWidth="1"/>
    <col min="11269" max="11269" width="15.625" style="138" customWidth="1"/>
    <col min="11270" max="11270" width="14.375" style="138" customWidth="1"/>
    <col min="11271" max="11271" width="13.75" style="138" customWidth="1"/>
    <col min="11272" max="11272" width="13" style="138" customWidth="1"/>
    <col min="11273" max="11273" width="14.125" style="138" customWidth="1"/>
    <col min="11274" max="11274" width="15.875" style="138" customWidth="1"/>
    <col min="11275" max="11520" width="9" style="138"/>
    <col min="11521" max="11521" width="4.75" style="138" customWidth="1"/>
    <col min="11522" max="11523" width="6.25" style="138" customWidth="1"/>
    <col min="11524" max="11524" width="31.875" style="138" customWidth="1"/>
    <col min="11525" max="11525" width="15.625" style="138" customWidth="1"/>
    <col min="11526" max="11526" width="14.375" style="138" customWidth="1"/>
    <col min="11527" max="11527" width="13.75" style="138" customWidth="1"/>
    <col min="11528" max="11528" width="13" style="138" customWidth="1"/>
    <col min="11529" max="11529" width="14.125" style="138" customWidth="1"/>
    <col min="11530" max="11530" width="15.875" style="138" customWidth="1"/>
    <col min="11531" max="11776" width="9" style="138"/>
    <col min="11777" max="11777" width="4.75" style="138" customWidth="1"/>
    <col min="11778" max="11779" width="6.25" style="138" customWidth="1"/>
    <col min="11780" max="11780" width="31.875" style="138" customWidth="1"/>
    <col min="11781" max="11781" width="15.625" style="138" customWidth="1"/>
    <col min="11782" max="11782" width="14.375" style="138" customWidth="1"/>
    <col min="11783" max="11783" width="13.75" style="138" customWidth="1"/>
    <col min="11784" max="11784" width="13" style="138" customWidth="1"/>
    <col min="11785" max="11785" width="14.125" style="138" customWidth="1"/>
    <col min="11786" max="11786" width="15.875" style="138" customWidth="1"/>
    <col min="11787" max="12032" width="9" style="138"/>
    <col min="12033" max="12033" width="4.75" style="138" customWidth="1"/>
    <col min="12034" max="12035" width="6.25" style="138" customWidth="1"/>
    <col min="12036" max="12036" width="31.875" style="138" customWidth="1"/>
    <col min="12037" max="12037" width="15.625" style="138" customWidth="1"/>
    <col min="12038" max="12038" width="14.375" style="138" customWidth="1"/>
    <col min="12039" max="12039" width="13.75" style="138" customWidth="1"/>
    <col min="12040" max="12040" width="13" style="138" customWidth="1"/>
    <col min="12041" max="12041" width="14.125" style="138" customWidth="1"/>
    <col min="12042" max="12042" width="15.875" style="138" customWidth="1"/>
    <col min="12043" max="12288" width="9" style="138"/>
    <col min="12289" max="12289" width="4.75" style="138" customWidth="1"/>
    <col min="12290" max="12291" width="6.25" style="138" customWidth="1"/>
    <col min="12292" max="12292" width="31.875" style="138" customWidth="1"/>
    <col min="12293" max="12293" width="15.625" style="138" customWidth="1"/>
    <col min="12294" max="12294" width="14.375" style="138" customWidth="1"/>
    <col min="12295" max="12295" width="13.75" style="138" customWidth="1"/>
    <col min="12296" max="12296" width="13" style="138" customWidth="1"/>
    <col min="12297" max="12297" width="14.125" style="138" customWidth="1"/>
    <col min="12298" max="12298" width="15.875" style="138" customWidth="1"/>
    <col min="12299" max="12544" width="9" style="138"/>
    <col min="12545" max="12545" width="4.75" style="138" customWidth="1"/>
    <col min="12546" max="12547" width="6.25" style="138" customWidth="1"/>
    <col min="12548" max="12548" width="31.875" style="138" customWidth="1"/>
    <col min="12549" max="12549" width="15.625" style="138" customWidth="1"/>
    <col min="12550" max="12550" width="14.375" style="138" customWidth="1"/>
    <col min="12551" max="12551" width="13.75" style="138" customWidth="1"/>
    <col min="12552" max="12552" width="13" style="138" customWidth="1"/>
    <col min="12553" max="12553" width="14.125" style="138" customWidth="1"/>
    <col min="12554" max="12554" width="15.875" style="138" customWidth="1"/>
    <col min="12555" max="12800" width="9" style="138"/>
    <col min="12801" max="12801" width="4.75" style="138" customWidth="1"/>
    <col min="12802" max="12803" width="6.25" style="138" customWidth="1"/>
    <col min="12804" max="12804" width="31.875" style="138" customWidth="1"/>
    <col min="12805" max="12805" width="15.625" style="138" customWidth="1"/>
    <col min="12806" max="12806" width="14.375" style="138" customWidth="1"/>
    <col min="12807" max="12807" width="13.75" style="138" customWidth="1"/>
    <col min="12808" max="12808" width="13" style="138" customWidth="1"/>
    <col min="12809" max="12809" width="14.125" style="138" customWidth="1"/>
    <col min="12810" max="12810" width="15.875" style="138" customWidth="1"/>
    <col min="12811" max="13056" width="9" style="138"/>
    <col min="13057" max="13057" width="4.75" style="138" customWidth="1"/>
    <col min="13058" max="13059" width="6.25" style="138" customWidth="1"/>
    <col min="13060" max="13060" width="31.875" style="138" customWidth="1"/>
    <col min="13061" max="13061" width="15.625" style="138" customWidth="1"/>
    <col min="13062" max="13062" width="14.375" style="138" customWidth="1"/>
    <col min="13063" max="13063" width="13.75" style="138" customWidth="1"/>
    <col min="13064" max="13064" width="13" style="138" customWidth="1"/>
    <col min="13065" max="13065" width="14.125" style="138" customWidth="1"/>
    <col min="13066" max="13066" width="15.875" style="138" customWidth="1"/>
    <col min="13067" max="13312" width="9" style="138"/>
    <col min="13313" max="13313" width="4.75" style="138" customWidth="1"/>
    <col min="13314" max="13315" width="6.25" style="138" customWidth="1"/>
    <col min="13316" max="13316" width="31.875" style="138" customWidth="1"/>
    <col min="13317" max="13317" width="15.625" style="138" customWidth="1"/>
    <col min="13318" max="13318" width="14.375" style="138" customWidth="1"/>
    <col min="13319" max="13319" width="13.75" style="138" customWidth="1"/>
    <col min="13320" max="13320" width="13" style="138" customWidth="1"/>
    <col min="13321" max="13321" width="14.125" style="138" customWidth="1"/>
    <col min="13322" max="13322" width="15.875" style="138" customWidth="1"/>
    <col min="13323" max="13568" width="9" style="138"/>
    <col min="13569" max="13569" width="4.75" style="138" customWidth="1"/>
    <col min="13570" max="13571" width="6.25" style="138" customWidth="1"/>
    <col min="13572" max="13572" width="31.875" style="138" customWidth="1"/>
    <col min="13573" max="13573" width="15.625" style="138" customWidth="1"/>
    <col min="13574" max="13574" width="14.375" style="138" customWidth="1"/>
    <col min="13575" max="13575" width="13.75" style="138" customWidth="1"/>
    <col min="13576" max="13576" width="13" style="138" customWidth="1"/>
    <col min="13577" max="13577" width="14.125" style="138" customWidth="1"/>
    <col min="13578" max="13578" width="15.875" style="138" customWidth="1"/>
    <col min="13579" max="13824" width="9" style="138"/>
    <col min="13825" max="13825" width="4.75" style="138" customWidth="1"/>
    <col min="13826" max="13827" width="6.25" style="138" customWidth="1"/>
    <col min="13828" max="13828" width="31.875" style="138" customWidth="1"/>
    <col min="13829" max="13829" width="15.625" style="138" customWidth="1"/>
    <col min="13830" max="13830" width="14.375" style="138" customWidth="1"/>
    <col min="13831" max="13831" width="13.75" style="138" customWidth="1"/>
    <col min="13832" max="13832" width="13" style="138" customWidth="1"/>
    <col min="13833" max="13833" width="14.125" style="138" customWidth="1"/>
    <col min="13834" max="13834" width="15.875" style="138" customWidth="1"/>
    <col min="13835" max="14080" width="9" style="138"/>
    <col min="14081" max="14081" width="4.75" style="138" customWidth="1"/>
    <col min="14082" max="14083" width="6.25" style="138" customWidth="1"/>
    <col min="14084" max="14084" width="31.875" style="138" customWidth="1"/>
    <col min="14085" max="14085" width="15.625" style="138" customWidth="1"/>
    <col min="14086" max="14086" width="14.375" style="138" customWidth="1"/>
    <col min="14087" max="14087" width="13.75" style="138" customWidth="1"/>
    <col min="14088" max="14088" width="13" style="138" customWidth="1"/>
    <col min="14089" max="14089" width="14.125" style="138" customWidth="1"/>
    <col min="14090" max="14090" width="15.875" style="138" customWidth="1"/>
    <col min="14091" max="14336" width="9" style="138"/>
    <col min="14337" max="14337" width="4.75" style="138" customWidth="1"/>
    <col min="14338" max="14339" width="6.25" style="138" customWidth="1"/>
    <col min="14340" max="14340" width="31.875" style="138" customWidth="1"/>
    <col min="14341" max="14341" width="15.625" style="138" customWidth="1"/>
    <col min="14342" max="14342" width="14.375" style="138" customWidth="1"/>
    <col min="14343" max="14343" width="13.75" style="138" customWidth="1"/>
    <col min="14344" max="14344" width="13" style="138" customWidth="1"/>
    <col min="14345" max="14345" width="14.125" style="138" customWidth="1"/>
    <col min="14346" max="14346" width="15.875" style="138" customWidth="1"/>
    <col min="14347" max="14592" width="9" style="138"/>
    <col min="14593" max="14593" width="4.75" style="138" customWidth="1"/>
    <col min="14594" max="14595" width="6.25" style="138" customWidth="1"/>
    <col min="14596" max="14596" width="31.875" style="138" customWidth="1"/>
    <col min="14597" max="14597" width="15.625" style="138" customWidth="1"/>
    <col min="14598" max="14598" width="14.375" style="138" customWidth="1"/>
    <col min="14599" max="14599" width="13.75" style="138" customWidth="1"/>
    <col min="14600" max="14600" width="13" style="138" customWidth="1"/>
    <col min="14601" max="14601" width="14.125" style="138" customWidth="1"/>
    <col min="14602" max="14602" width="15.875" style="138" customWidth="1"/>
    <col min="14603" max="14848" width="9" style="138"/>
    <col min="14849" max="14849" width="4.75" style="138" customWidth="1"/>
    <col min="14850" max="14851" width="6.25" style="138" customWidth="1"/>
    <col min="14852" max="14852" width="31.875" style="138" customWidth="1"/>
    <col min="14853" max="14853" width="15.625" style="138" customWidth="1"/>
    <col min="14854" max="14854" width="14.375" style="138" customWidth="1"/>
    <col min="14855" max="14855" width="13.75" style="138" customWidth="1"/>
    <col min="14856" max="14856" width="13" style="138" customWidth="1"/>
    <col min="14857" max="14857" width="14.125" style="138" customWidth="1"/>
    <col min="14858" max="14858" width="15.875" style="138" customWidth="1"/>
    <col min="14859" max="15104" width="9" style="138"/>
    <col min="15105" max="15105" width="4.75" style="138" customWidth="1"/>
    <col min="15106" max="15107" width="6.25" style="138" customWidth="1"/>
    <col min="15108" max="15108" width="31.875" style="138" customWidth="1"/>
    <col min="15109" max="15109" width="15.625" style="138" customWidth="1"/>
    <col min="15110" max="15110" width="14.375" style="138" customWidth="1"/>
    <col min="15111" max="15111" width="13.75" style="138" customWidth="1"/>
    <col min="15112" max="15112" width="13" style="138" customWidth="1"/>
    <col min="15113" max="15113" width="14.125" style="138" customWidth="1"/>
    <col min="15114" max="15114" width="15.875" style="138" customWidth="1"/>
    <col min="15115" max="15360" width="9" style="138"/>
    <col min="15361" max="15361" width="4.75" style="138" customWidth="1"/>
    <col min="15362" max="15363" width="6.25" style="138" customWidth="1"/>
    <col min="15364" max="15364" width="31.875" style="138" customWidth="1"/>
    <col min="15365" max="15365" width="15.625" style="138" customWidth="1"/>
    <col min="15366" max="15366" width="14.375" style="138" customWidth="1"/>
    <col min="15367" max="15367" width="13.75" style="138" customWidth="1"/>
    <col min="15368" max="15368" width="13" style="138" customWidth="1"/>
    <col min="15369" max="15369" width="14.125" style="138" customWidth="1"/>
    <col min="15370" max="15370" width="15.875" style="138" customWidth="1"/>
    <col min="15371" max="15616" width="9" style="138"/>
    <col min="15617" max="15617" width="4.75" style="138" customWidth="1"/>
    <col min="15618" max="15619" width="6.25" style="138" customWidth="1"/>
    <col min="15620" max="15620" width="31.875" style="138" customWidth="1"/>
    <col min="15621" max="15621" width="15.625" style="138" customWidth="1"/>
    <col min="15622" max="15622" width="14.375" style="138" customWidth="1"/>
    <col min="15623" max="15623" width="13.75" style="138" customWidth="1"/>
    <col min="15624" max="15624" width="13" style="138" customWidth="1"/>
    <col min="15625" max="15625" width="14.125" style="138" customWidth="1"/>
    <col min="15626" max="15626" width="15.875" style="138" customWidth="1"/>
    <col min="15627" max="15872" width="9" style="138"/>
    <col min="15873" max="15873" width="4.75" style="138" customWidth="1"/>
    <col min="15874" max="15875" width="6.25" style="138" customWidth="1"/>
    <col min="15876" max="15876" width="31.875" style="138" customWidth="1"/>
    <col min="15877" max="15877" width="15.625" style="138" customWidth="1"/>
    <col min="15878" max="15878" width="14.375" style="138" customWidth="1"/>
    <col min="15879" max="15879" width="13.75" style="138" customWidth="1"/>
    <col min="15880" max="15880" width="13" style="138" customWidth="1"/>
    <col min="15881" max="15881" width="14.125" style="138" customWidth="1"/>
    <col min="15882" max="15882" width="15.875" style="138" customWidth="1"/>
    <col min="15883" max="16128" width="9" style="138"/>
    <col min="16129" max="16129" width="4.75" style="138" customWidth="1"/>
    <col min="16130" max="16131" width="6.25" style="138" customWidth="1"/>
    <col min="16132" max="16132" width="31.875" style="138" customWidth="1"/>
    <col min="16133" max="16133" width="15.625" style="138" customWidth="1"/>
    <col min="16134" max="16134" width="14.375" style="138" customWidth="1"/>
    <col min="16135" max="16135" width="13.75" style="138" customWidth="1"/>
    <col min="16136" max="16136" width="13" style="138" customWidth="1"/>
    <col min="16137" max="16137" width="14.125" style="138" customWidth="1"/>
    <col min="16138" max="16138" width="15.875" style="138" customWidth="1"/>
    <col min="16139" max="16384" width="9" style="138"/>
  </cols>
  <sheetData>
    <row r="1" spans="1:10" s="128" customFormat="1" ht="16.5" customHeight="1" x14ac:dyDescent="0.25">
      <c r="A1" s="203" t="s">
        <v>502</v>
      </c>
      <c r="B1" s="204"/>
      <c r="C1" s="204"/>
      <c r="D1" s="205"/>
      <c r="E1" s="206" t="s">
        <v>503</v>
      </c>
      <c r="F1" s="207"/>
      <c r="G1" s="206" t="s">
        <v>504</v>
      </c>
      <c r="H1" s="207"/>
      <c r="I1" s="206" t="s">
        <v>505</v>
      </c>
      <c r="J1" s="207"/>
    </row>
    <row r="2" spans="1:10" s="128" customFormat="1" ht="16.5" customHeight="1" x14ac:dyDescent="0.25">
      <c r="A2" s="158" t="s">
        <v>141</v>
      </c>
      <c r="B2" s="130" t="s">
        <v>142</v>
      </c>
      <c r="C2" s="130" t="s">
        <v>143</v>
      </c>
      <c r="D2" s="131" t="s">
        <v>506</v>
      </c>
      <c r="E2" s="132" t="s">
        <v>507</v>
      </c>
      <c r="F2" s="132" t="s">
        <v>508</v>
      </c>
      <c r="G2" s="132" t="s">
        <v>507</v>
      </c>
      <c r="H2" s="132" t="s">
        <v>508</v>
      </c>
      <c r="I2" s="132" t="s">
        <v>507</v>
      </c>
      <c r="J2" s="132" t="s">
        <v>508</v>
      </c>
    </row>
    <row r="3" spans="1:10" s="128" customFormat="1" ht="16.149999999999999" customHeight="1" x14ac:dyDescent="0.25">
      <c r="A3" s="133" t="s">
        <v>272</v>
      </c>
      <c r="B3" s="130" t="s">
        <v>272</v>
      </c>
      <c r="C3" s="130" t="s">
        <v>272</v>
      </c>
      <c r="D3" s="134" t="s">
        <v>509</v>
      </c>
      <c r="E3" s="135">
        <v>256641469</v>
      </c>
      <c r="F3" s="135">
        <v>812649087</v>
      </c>
      <c r="G3" s="135">
        <v>206083726</v>
      </c>
      <c r="H3" s="135">
        <v>597401645</v>
      </c>
      <c r="I3" s="135">
        <v>50557743</v>
      </c>
      <c r="J3" s="136">
        <v>215247442</v>
      </c>
    </row>
    <row r="4" spans="1:10" x14ac:dyDescent="0.25">
      <c r="A4" s="133" t="s">
        <v>272</v>
      </c>
      <c r="B4" s="137" t="s">
        <v>272</v>
      </c>
      <c r="C4" s="137" t="s">
        <v>272</v>
      </c>
      <c r="D4" s="134" t="s">
        <v>510</v>
      </c>
      <c r="E4" s="135">
        <v>112319457</v>
      </c>
      <c r="F4" s="135">
        <v>666967075</v>
      </c>
      <c r="G4" s="135">
        <v>61761714</v>
      </c>
      <c r="H4" s="135">
        <v>451719633</v>
      </c>
      <c r="I4" s="135">
        <v>50557743</v>
      </c>
      <c r="J4" s="136">
        <v>215247442</v>
      </c>
    </row>
    <row r="5" spans="1:10" x14ac:dyDescent="0.25">
      <c r="A5" s="133" t="s">
        <v>511</v>
      </c>
      <c r="B5" s="137" t="s">
        <v>272</v>
      </c>
      <c r="C5" s="137" t="s">
        <v>272</v>
      </c>
      <c r="D5" s="134" t="s">
        <v>512</v>
      </c>
      <c r="E5" s="135">
        <v>39428684</v>
      </c>
      <c r="F5" s="135">
        <v>296532646</v>
      </c>
      <c r="G5" s="135">
        <v>39428684</v>
      </c>
      <c r="H5" s="135">
        <v>294887109</v>
      </c>
      <c r="I5" s="135">
        <v>0</v>
      </c>
      <c r="J5" s="136">
        <v>1645537</v>
      </c>
    </row>
    <row r="6" spans="1:10" x14ac:dyDescent="0.25">
      <c r="A6" s="133" t="s">
        <v>511</v>
      </c>
      <c r="B6" s="137" t="s">
        <v>511</v>
      </c>
      <c r="C6" s="137" t="s">
        <v>272</v>
      </c>
      <c r="D6" s="134" t="s">
        <v>513</v>
      </c>
      <c r="E6" s="135">
        <v>159257</v>
      </c>
      <c r="F6" s="135">
        <v>1713783</v>
      </c>
      <c r="G6" s="135">
        <v>159257</v>
      </c>
      <c r="H6" s="135">
        <v>1713783</v>
      </c>
      <c r="I6" s="135">
        <v>0</v>
      </c>
      <c r="J6" s="136">
        <v>0</v>
      </c>
    </row>
    <row r="7" spans="1:10" x14ac:dyDescent="0.25">
      <c r="A7" s="133" t="s">
        <v>511</v>
      </c>
      <c r="B7" s="137" t="s">
        <v>511</v>
      </c>
      <c r="C7" s="137" t="s">
        <v>511</v>
      </c>
      <c r="D7" s="134" t="s">
        <v>514</v>
      </c>
      <c r="E7" s="135">
        <v>159257</v>
      </c>
      <c r="F7" s="135">
        <v>1713783</v>
      </c>
      <c r="G7" s="135">
        <v>159257</v>
      </c>
      <c r="H7" s="135">
        <v>1713783</v>
      </c>
      <c r="I7" s="135">
        <v>0</v>
      </c>
      <c r="J7" s="136">
        <v>0</v>
      </c>
    </row>
    <row r="8" spans="1:10" x14ac:dyDescent="0.25">
      <c r="A8" s="133" t="s">
        <v>511</v>
      </c>
      <c r="B8" s="137" t="s">
        <v>515</v>
      </c>
      <c r="C8" s="137" t="s">
        <v>272</v>
      </c>
      <c r="D8" s="134" t="s">
        <v>516</v>
      </c>
      <c r="E8" s="135">
        <v>173677</v>
      </c>
      <c r="F8" s="135">
        <v>78175208</v>
      </c>
      <c r="G8" s="135">
        <v>173677</v>
      </c>
      <c r="H8" s="135">
        <v>78175208</v>
      </c>
      <c r="I8" s="135">
        <v>0</v>
      </c>
      <c r="J8" s="136">
        <v>0</v>
      </c>
    </row>
    <row r="9" spans="1:10" x14ac:dyDescent="0.25">
      <c r="A9" s="133" t="s">
        <v>511</v>
      </c>
      <c r="B9" s="137" t="s">
        <v>515</v>
      </c>
      <c r="C9" s="137" t="s">
        <v>511</v>
      </c>
      <c r="D9" s="134" t="s">
        <v>276</v>
      </c>
      <c r="E9" s="135">
        <v>173677</v>
      </c>
      <c r="F9" s="135">
        <v>78175208</v>
      </c>
      <c r="G9" s="135">
        <v>173677</v>
      </c>
      <c r="H9" s="135">
        <v>78175208</v>
      </c>
      <c r="I9" s="135">
        <v>0</v>
      </c>
      <c r="J9" s="136">
        <v>0</v>
      </c>
    </row>
    <row r="10" spans="1:10" x14ac:dyDescent="0.25">
      <c r="A10" s="133" t="s">
        <v>511</v>
      </c>
      <c r="B10" s="137" t="s">
        <v>517</v>
      </c>
      <c r="C10" s="137" t="s">
        <v>272</v>
      </c>
      <c r="D10" s="134" t="s">
        <v>518</v>
      </c>
      <c r="E10" s="135">
        <v>2262511</v>
      </c>
      <c r="F10" s="135">
        <v>16186563</v>
      </c>
      <c r="G10" s="135">
        <v>2262511</v>
      </c>
      <c r="H10" s="135">
        <v>16186563</v>
      </c>
      <c r="I10" s="135">
        <v>0</v>
      </c>
      <c r="J10" s="136">
        <v>0</v>
      </c>
    </row>
    <row r="11" spans="1:10" x14ac:dyDescent="0.25">
      <c r="A11" s="133" t="s">
        <v>511</v>
      </c>
      <c r="B11" s="137" t="s">
        <v>517</v>
      </c>
      <c r="C11" s="137" t="s">
        <v>511</v>
      </c>
      <c r="D11" s="134" t="s">
        <v>519</v>
      </c>
      <c r="E11" s="135">
        <v>2262511</v>
      </c>
      <c r="F11" s="135">
        <v>16186563</v>
      </c>
      <c r="G11" s="135">
        <v>2262511</v>
      </c>
      <c r="H11" s="135">
        <v>16186563</v>
      </c>
      <c r="I11" s="135">
        <v>0</v>
      </c>
      <c r="J11" s="136">
        <v>0</v>
      </c>
    </row>
    <row r="12" spans="1:10" x14ac:dyDescent="0.25">
      <c r="A12" s="133" t="s">
        <v>511</v>
      </c>
      <c r="B12" s="137" t="s">
        <v>520</v>
      </c>
      <c r="C12" s="137" t="s">
        <v>272</v>
      </c>
      <c r="D12" s="134" t="s">
        <v>521</v>
      </c>
      <c r="E12" s="135">
        <v>724269</v>
      </c>
      <c r="F12" s="135">
        <v>7207808</v>
      </c>
      <c r="G12" s="135">
        <v>724269</v>
      </c>
      <c r="H12" s="135">
        <v>7207808</v>
      </c>
      <c r="I12" s="135">
        <v>0</v>
      </c>
      <c r="J12" s="136">
        <v>0</v>
      </c>
    </row>
    <row r="13" spans="1:10" x14ac:dyDescent="0.25">
      <c r="A13" s="133" t="s">
        <v>511</v>
      </c>
      <c r="B13" s="137" t="s">
        <v>520</v>
      </c>
      <c r="C13" s="137" t="s">
        <v>511</v>
      </c>
      <c r="D13" s="134" t="s">
        <v>280</v>
      </c>
      <c r="E13" s="135">
        <v>724269</v>
      </c>
      <c r="F13" s="135">
        <v>7207808</v>
      </c>
      <c r="G13" s="135">
        <v>724269</v>
      </c>
      <c r="H13" s="135">
        <v>7207808</v>
      </c>
      <c r="I13" s="135">
        <v>0</v>
      </c>
      <c r="J13" s="136">
        <v>0</v>
      </c>
    </row>
    <row r="14" spans="1:10" x14ac:dyDescent="0.25">
      <c r="A14" s="133" t="s">
        <v>511</v>
      </c>
      <c r="B14" s="137" t="s">
        <v>522</v>
      </c>
      <c r="C14" s="137" t="s">
        <v>272</v>
      </c>
      <c r="D14" s="134" t="s">
        <v>523</v>
      </c>
      <c r="E14" s="135">
        <v>7202730</v>
      </c>
      <c r="F14" s="135">
        <v>25972700</v>
      </c>
      <c r="G14" s="135">
        <v>7202730</v>
      </c>
      <c r="H14" s="135">
        <v>25972700</v>
      </c>
      <c r="I14" s="135">
        <v>0</v>
      </c>
      <c r="J14" s="136">
        <v>0</v>
      </c>
    </row>
    <row r="15" spans="1:10" x14ac:dyDescent="0.25">
      <c r="A15" s="133" t="s">
        <v>511</v>
      </c>
      <c r="B15" s="137" t="s">
        <v>522</v>
      </c>
      <c r="C15" s="137" t="s">
        <v>511</v>
      </c>
      <c r="D15" s="134" t="s">
        <v>524</v>
      </c>
      <c r="E15" s="135">
        <v>6515475</v>
      </c>
      <c r="F15" s="135">
        <v>12129214</v>
      </c>
      <c r="G15" s="135">
        <v>6515475</v>
      </c>
      <c r="H15" s="135">
        <v>12129214</v>
      </c>
      <c r="I15" s="135">
        <v>0</v>
      </c>
      <c r="J15" s="136">
        <v>0</v>
      </c>
    </row>
    <row r="16" spans="1:10" x14ac:dyDescent="0.25">
      <c r="A16" s="133" t="s">
        <v>511</v>
      </c>
      <c r="B16" s="137" t="s">
        <v>522</v>
      </c>
      <c r="C16" s="137" t="s">
        <v>515</v>
      </c>
      <c r="D16" s="134" t="s">
        <v>525</v>
      </c>
      <c r="E16" s="135">
        <v>687255</v>
      </c>
      <c r="F16" s="135">
        <v>13843486</v>
      </c>
      <c r="G16" s="135">
        <v>687255</v>
      </c>
      <c r="H16" s="135">
        <v>13843486</v>
      </c>
      <c r="I16" s="135">
        <v>0</v>
      </c>
      <c r="J16" s="136">
        <v>0</v>
      </c>
    </row>
    <row r="17" spans="1:10" x14ac:dyDescent="0.25">
      <c r="A17" s="133" t="s">
        <v>511</v>
      </c>
      <c r="B17" s="137" t="s">
        <v>526</v>
      </c>
      <c r="C17" s="137" t="s">
        <v>272</v>
      </c>
      <c r="D17" s="134" t="s">
        <v>527</v>
      </c>
      <c r="E17" s="135">
        <v>28906240</v>
      </c>
      <c r="F17" s="135">
        <v>167276584</v>
      </c>
      <c r="G17" s="135">
        <v>28906240</v>
      </c>
      <c r="H17" s="135">
        <v>165631047</v>
      </c>
      <c r="I17" s="135">
        <v>0</v>
      </c>
      <c r="J17" s="136">
        <v>1645537</v>
      </c>
    </row>
    <row r="18" spans="1:10" x14ac:dyDescent="0.25">
      <c r="A18" s="133" t="s">
        <v>511</v>
      </c>
      <c r="B18" s="137" t="s">
        <v>526</v>
      </c>
      <c r="C18" s="137" t="s">
        <v>511</v>
      </c>
      <c r="D18" s="134" t="s">
        <v>530</v>
      </c>
      <c r="E18" s="135">
        <v>28906240</v>
      </c>
      <c r="F18" s="135">
        <v>167276584</v>
      </c>
      <c r="G18" s="135">
        <v>28906240</v>
      </c>
      <c r="H18" s="135">
        <v>165631047</v>
      </c>
      <c r="I18" s="135">
        <v>0</v>
      </c>
      <c r="J18" s="136">
        <v>1645537</v>
      </c>
    </row>
    <row r="19" spans="1:10" x14ac:dyDescent="0.25">
      <c r="A19" s="133" t="s">
        <v>531</v>
      </c>
      <c r="B19" s="137" t="s">
        <v>272</v>
      </c>
      <c r="C19" s="137" t="s">
        <v>272</v>
      </c>
      <c r="D19" s="134" t="s">
        <v>532</v>
      </c>
      <c r="E19" s="135">
        <v>47406</v>
      </c>
      <c r="F19" s="135">
        <v>1021543</v>
      </c>
      <c r="G19" s="135">
        <v>47406</v>
      </c>
      <c r="H19" s="135">
        <v>1021543</v>
      </c>
      <c r="I19" s="135">
        <v>0</v>
      </c>
      <c r="J19" s="136">
        <v>0</v>
      </c>
    </row>
    <row r="20" spans="1:10" x14ac:dyDescent="0.25">
      <c r="A20" s="133" t="s">
        <v>531</v>
      </c>
      <c r="B20" s="137" t="s">
        <v>511</v>
      </c>
      <c r="C20" s="137" t="s">
        <v>272</v>
      </c>
      <c r="D20" s="134" t="s">
        <v>533</v>
      </c>
      <c r="E20" s="135">
        <v>47406</v>
      </c>
      <c r="F20" s="135">
        <v>891631</v>
      </c>
      <c r="G20" s="135">
        <v>47406</v>
      </c>
      <c r="H20" s="135">
        <v>891631</v>
      </c>
      <c r="I20" s="135">
        <v>0</v>
      </c>
      <c r="J20" s="136">
        <v>0</v>
      </c>
    </row>
    <row r="21" spans="1:10" x14ac:dyDescent="0.25">
      <c r="A21" s="133" t="s">
        <v>531</v>
      </c>
      <c r="B21" s="137" t="s">
        <v>511</v>
      </c>
      <c r="C21" s="137" t="s">
        <v>511</v>
      </c>
      <c r="D21" s="134" t="s">
        <v>534</v>
      </c>
      <c r="E21" s="135">
        <v>47406</v>
      </c>
      <c r="F21" s="135">
        <v>891631</v>
      </c>
      <c r="G21" s="135">
        <v>47406</v>
      </c>
      <c r="H21" s="135">
        <v>891631</v>
      </c>
      <c r="I21" s="135">
        <v>0</v>
      </c>
      <c r="J21" s="136">
        <v>0</v>
      </c>
    </row>
    <row r="22" spans="1:10" x14ac:dyDescent="0.25">
      <c r="A22" s="133" t="s">
        <v>531</v>
      </c>
      <c r="B22" s="137" t="s">
        <v>515</v>
      </c>
      <c r="C22" s="137" t="s">
        <v>272</v>
      </c>
      <c r="D22" s="134" t="s">
        <v>535</v>
      </c>
      <c r="E22" s="135">
        <v>0</v>
      </c>
      <c r="F22" s="135">
        <v>110000</v>
      </c>
      <c r="G22" s="135">
        <v>0</v>
      </c>
      <c r="H22" s="135">
        <v>110000</v>
      </c>
      <c r="I22" s="135">
        <v>0</v>
      </c>
      <c r="J22" s="136">
        <v>0</v>
      </c>
    </row>
    <row r="23" spans="1:10" x14ac:dyDescent="0.25">
      <c r="A23" s="133" t="s">
        <v>531</v>
      </c>
      <c r="B23" s="137" t="s">
        <v>515</v>
      </c>
      <c r="C23" s="137" t="s">
        <v>511</v>
      </c>
      <c r="D23" s="134" t="s">
        <v>536</v>
      </c>
      <c r="E23" s="135">
        <v>0</v>
      </c>
      <c r="F23" s="135">
        <v>110000</v>
      </c>
      <c r="G23" s="135">
        <v>0</v>
      </c>
      <c r="H23" s="135">
        <v>110000</v>
      </c>
      <c r="I23" s="135">
        <v>0</v>
      </c>
      <c r="J23" s="136">
        <v>0</v>
      </c>
    </row>
    <row r="24" spans="1:10" x14ac:dyDescent="0.25">
      <c r="A24" s="133" t="s">
        <v>531</v>
      </c>
      <c r="B24" s="137" t="s">
        <v>531</v>
      </c>
      <c r="C24" s="137" t="s">
        <v>272</v>
      </c>
      <c r="D24" s="134" t="s">
        <v>537</v>
      </c>
      <c r="E24" s="135">
        <v>0</v>
      </c>
      <c r="F24" s="135">
        <v>19912</v>
      </c>
      <c r="G24" s="135">
        <v>0</v>
      </c>
      <c r="H24" s="135">
        <v>19912</v>
      </c>
      <c r="I24" s="135">
        <v>0</v>
      </c>
      <c r="J24" s="136">
        <v>0</v>
      </c>
    </row>
    <row r="25" spans="1:10" x14ac:dyDescent="0.25">
      <c r="A25" s="133" t="s">
        <v>531</v>
      </c>
      <c r="B25" s="137" t="s">
        <v>531</v>
      </c>
      <c r="C25" s="137" t="s">
        <v>511</v>
      </c>
      <c r="D25" s="134" t="s">
        <v>538</v>
      </c>
      <c r="E25" s="135">
        <v>0</v>
      </c>
      <c r="F25" s="135">
        <v>19912</v>
      </c>
      <c r="G25" s="135">
        <v>0</v>
      </c>
      <c r="H25" s="135">
        <v>19912</v>
      </c>
      <c r="I25" s="135">
        <v>0</v>
      </c>
      <c r="J25" s="136">
        <v>0</v>
      </c>
    </row>
    <row r="26" spans="1:10" x14ac:dyDescent="0.25">
      <c r="A26" s="133" t="s">
        <v>517</v>
      </c>
      <c r="B26" s="137" t="s">
        <v>272</v>
      </c>
      <c r="C26" s="137" t="s">
        <v>272</v>
      </c>
      <c r="D26" s="134" t="s">
        <v>539</v>
      </c>
      <c r="E26" s="135">
        <v>5593463</v>
      </c>
      <c r="F26" s="135">
        <v>58897528</v>
      </c>
      <c r="G26" s="135">
        <v>5593463</v>
      </c>
      <c r="H26" s="135">
        <v>58881185</v>
      </c>
      <c r="I26" s="135">
        <v>0</v>
      </c>
      <c r="J26" s="136">
        <v>16343</v>
      </c>
    </row>
    <row r="27" spans="1:10" x14ac:dyDescent="0.25">
      <c r="A27" s="133" t="s">
        <v>517</v>
      </c>
      <c r="B27" s="137" t="s">
        <v>511</v>
      </c>
      <c r="C27" s="137" t="s">
        <v>272</v>
      </c>
      <c r="D27" s="134" t="s">
        <v>540</v>
      </c>
      <c r="E27" s="135">
        <v>17300</v>
      </c>
      <c r="F27" s="135">
        <v>217700</v>
      </c>
      <c r="G27" s="135">
        <v>17300</v>
      </c>
      <c r="H27" s="135">
        <v>217700</v>
      </c>
      <c r="I27" s="135">
        <v>0</v>
      </c>
      <c r="J27" s="136">
        <v>0</v>
      </c>
    </row>
    <row r="28" spans="1:10" x14ac:dyDescent="0.25">
      <c r="A28" s="133" t="s">
        <v>517</v>
      </c>
      <c r="B28" s="137" t="s">
        <v>511</v>
      </c>
      <c r="C28" s="137" t="s">
        <v>515</v>
      </c>
      <c r="D28" s="134" t="s">
        <v>541</v>
      </c>
      <c r="E28" s="135">
        <v>17300</v>
      </c>
      <c r="F28" s="135">
        <v>217700</v>
      </c>
      <c r="G28" s="135">
        <v>17300</v>
      </c>
      <c r="H28" s="135">
        <v>217700</v>
      </c>
      <c r="I28" s="135">
        <v>0</v>
      </c>
      <c r="J28" s="136">
        <v>0</v>
      </c>
    </row>
    <row r="29" spans="1:10" x14ac:dyDescent="0.25">
      <c r="A29" s="133" t="s">
        <v>517</v>
      </c>
      <c r="B29" s="137" t="s">
        <v>515</v>
      </c>
      <c r="C29" s="137" t="s">
        <v>272</v>
      </c>
      <c r="D29" s="134" t="s">
        <v>542</v>
      </c>
      <c r="E29" s="135">
        <v>5576163</v>
      </c>
      <c r="F29" s="135">
        <v>58679828</v>
      </c>
      <c r="G29" s="135">
        <v>5576163</v>
      </c>
      <c r="H29" s="135">
        <v>58663485</v>
      </c>
      <c r="I29" s="135">
        <v>0</v>
      </c>
      <c r="J29" s="136">
        <v>16343</v>
      </c>
    </row>
    <row r="30" spans="1:10" x14ac:dyDescent="0.25">
      <c r="A30" s="133" t="s">
        <v>517</v>
      </c>
      <c r="B30" s="137" t="s">
        <v>515</v>
      </c>
      <c r="C30" s="137" t="s">
        <v>517</v>
      </c>
      <c r="D30" s="134" t="s">
        <v>543</v>
      </c>
      <c r="E30" s="135">
        <v>0</v>
      </c>
      <c r="F30" s="135">
        <v>46</v>
      </c>
      <c r="G30" s="135">
        <v>0</v>
      </c>
      <c r="H30" s="135">
        <v>46</v>
      </c>
      <c r="I30" s="135">
        <v>0</v>
      </c>
      <c r="J30" s="136">
        <v>0</v>
      </c>
    </row>
    <row r="31" spans="1:10" x14ac:dyDescent="0.25">
      <c r="A31" s="133" t="s">
        <v>517</v>
      </c>
      <c r="B31" s="137" t="s">
        <v>515</v>
      </c>
      <c r="C31" s="137" t="s">
        <v>544</v>
      </c>
      <c r="D31" s="134" t="s">
        <v>545</v>
      </c>
      <c r="E31" s="135">
        <v>4983305</v>
      </c>
      <c r="F31" s="135">
        <v>44896089</v>
      </c>
      <c r="G31" s="135">
        <v>4983305</v>
      </c>
      <c r="H31" s="135">
        <v>44879746</v>
      </c>
      <c r="I31" s="135">
        <v>0</v>
      </c>
      <c r="J31" s="136">
        <v>16343</v>
      </c>
    </row>
    <row r="32" spans="1:10" x14ac:dyDescent="0.25">
      <c r="A32" s="133" t="s">
        <v>517</v>
      </c>
      <c r="B32" s="137" t="s">
        <v>515</v>
      </c>
      <c r="C32" s="137" t="s">
        <v>546</v>
      </c>
      <c r="D32" s="134" t="s">
        <v>547</v>
      </c>
      <c r="E32" s="135">
        <v>592858</v>
      </c>
      <c r="F32" s="135">
        <v>13783693</v>
      </c>
      <c r="G32" s="135">
        <v>592858</v>
      </c>
      <c r="H32" s="135">
        <v>13783693</v>
      </c>
      <c r="I32" s="135">
        <v>0</v>
      </c>
      <c r="J32" s="136">
        <v>0</v>
      </c>
    </row>
    <row r="33" spans="1:10" x14ac:dyDescent="0.25">
      <c r="A33" s="133" t="s">
        <v>520</v>
      </c>
      <c r="B33" s="137" t="s">
        <v>272</v>
      </c>
      <c r="C33" s="137" t="s">
        <v>272</v>
      </c>
      <c r="D33" s="134" t="s">
        <v>548</v>
      </c>
      <c r="E33" s="135">
        <v>31800</v>
      </c>
      <c r="F33" s="135">
        <v>3687717</v>
      </c>
      <c r="G33" s="135">
        <v>31800</v>
      </c>
      <c r="H33" s="135">
        <v>3687717</v>
      </c>
      <c r="I33" s="135">
        <v>0</v>
      </c>
      <c r="J33" s="136">
        <v>0</v>
      </c>
    </row>
    <row r="34" spans="1:10" x14ac:dyDescent="0.25">
      <c r="A34" s="133" t="s">
        <v>520</v>
      </c>
      <c r="B34" s="137" t="s">
        <v>511</v>
      </c>
      <c r="C34" s="137" t="s">
        <v>272</v>
      </c>
      <c r="D34" s="134" t="s">
        <v>549</v>
      </c>
      <c r="E34" s="135">
        <v>31800</v>
      </c>
      <c r="F34" s="135">
        <v>3687717</v>
      </c>
      <c r="G34" s="135">
        <v>31800</v>
      </c>
      <c r="H34" s="135">
        <v>3687717</v>
      </c>
      <c r="I34" s="135">
        <v>0</v>
      </c>
      <c r="J34" s="136">
        <v>0</v>
      </c>
    </row>
    <row r="35" spans="1:10" x14ac:dyDescent="0.25">
      <c r="A35" s="133" t="s">
        <v>520</v>
      </c>
      <c r="B35" s="137" t="s">
        <v>511</v>
      </c>
      <c r="C35" s="137" t="s">
        <v>511</v>
      </c>
      <c r="D35" s="134" t="s">
        <v>550</v>
      </c>
      <c r="E35" s="135">
        <v>28000</v>
      </c>
      <c r="F35" s="135">
        <v>321909</v>
      </c>
      <c r="G35" s="135">
        <v>28000</v>
      </c>
      <c r="H35" s="135">
        <v>321909</v>
      </c>
      <c r="I35" s="135">
        <v>0</v>
      </c>
      <c r="J35" s="136">
        <v>0</v>
      </c>
    </row>
    <row r="36" spans="1:10" x14ac:dyDescent="0.25">
      <c r="A36" s="133" t="s">
        <v>520</v>
      </c>
      <c r="B36" s="137" t="s">
        <v>511</v>
      </c>
      <c r="C36" s="137" t="s">
        <v>515</v>
      </c>
      <c r="D36" s="134" t="s">
        <v>551</v>
      </c>
      <c r="E36" s="135">
        <v>3800</v>
      </c>
      <c r="F36" s="135">
        <v>3365808</v>
      </c>
      <c r="G36" s="135">
        <v>3800</v>
      </c>
      <c r="H36" s="135">
        <v>3365808</v>
      </c>
      <c r="I36" s="135">
        <v>0</v>
      </c>
      <c r="J36" s="136">
        <v>0</v>
      </c>
    </row>
    <row r="37" spans="1:10" x14ac:dyDescent="0.25">
      <c r="A37" s="133" t="s">
        <v>522</v>
      </c>
      <c r="B37" s="137" t="s">
        <v>272</v>
      </c>
      <c r="C37" s="137" t="s">
        <v>272</v>
      </c>
      <c r="D37" s="134" t="s">
        <v>552</v>
      </c>
      <c r="E37" s="135">
        <v>0</v>
      </c>
      <c r="F37" s="135">
        <v>200000</v>
      </c>
      <c r="G37" s="135">
        <v>0</v>
      </c>
      <c r="H37" s="135">
        <v>200000</v>
      </c>
      <c r="I37" s="135">
        <v>0</v>
      </c>
      <c r="J37" s="136">
        <v>0</v>
      </c>
    </row>
    <row r="38" spans="1:10" x14ac:dyDescent="0.25">
      <c r="A38" s="133" t="s">
        <v>522</v>
      </c>
      <c r="B38" s="137" t="s">
        <v>511</v>
      </c>
      <c r="C38" s="137" t="s">
        <v>272</v>
      </c>
      <c r="D38" s="134" t="s">
        <v>553</v>
      </c>
      <c r="E38" s="135">
        <v>0</v>
      </c>
      <c r="F38" s="135">
        <v>200000</v>
      </c>
      <c r="G38" s="135">
        <v>0</v>
      </c>
      <c r="H38" s="135">
        <v>200000</v>
      </c>
      <c r="I38" s="135">
        <v>0</v>
      </c>
      <c r="J38" s="136">
        <v>0</v>
      </c>
    </row>
    <row r="39" spans="1:10" x14ac:dyDescent="0.25">
      <c r="A39" s="133" t="s">
        <v>522</v>
      </c>
      <c r="B39" s="137" t="s">
        <v>511</v>
      </c>
      <c r="C39" s="137" t="s">
        <v>511</v>
      </c>
      <c r="D39" s="134" t="s">
        <v>554</v>
      </c>
      <c r="E39" s="135">
        <v>0</v>
      </c>
      <c r="F39" s="135">
        <v>200000</v>
      </c>
      <c r="G39" s="135">
        <v>0</v>
      </c>
      <c r="H39" s="135">
        <v>200000</v>
      </c>
      <c r="I39" s="135">
        <v>0</v>
      </c>
      <c r="J39" s="136">
        <v>0</v>
      </c>
    </row>
    <row r="40" spans="1:10" x14ac:dyDescent="0.25">
      <c r="A40" s="133" t="s">
        <v>555</v>
      </c>
      <c r="B40" s="137" t="s">
        <v>272</v>
      </c>
      <c r="C40" s="137" t="s">
        <v>272</v>
      </c>
      <c r="D40" s="134" t="s">
        <v>556</v>
      </c>
      <c r="E40" s="135">
        <v>63070197</v>
      </c>
      <c r="F40" s="135">
        <v>257593181</v>
      </c>
      <c r="G40" s="135">
        <v>12533152</v>
      </c>
      <c r="H40" s="135">
        <v>52840311</v>
      </c>
      <c r="I40" s="135">
        <v>50537045</v>
      </c>
      <c r="J40" s="136">
        <v>204752870</v>
      </c>
    </row>
    <row r="41" spans="1:10" x14ac:dyDescent="0.25">
      <c r="A41" s="133" t="s">
        <v>555</v>
      </c>
      <c r="B41" s="137" t="s">
        <v>511</v>
      </c>
      <c r="C41" s="137" t="s">
        <v>272</v>
      </c>
      <c r="D41" s="134" t="s">
        <v>559</v>
      </c>
      <c r="E41" s="135">
        <v>63070197</v>
      </c>
      <c r="F41" s="135">
        <v>257593181</v>
      </c>
      <c r="G41" s="135">
        <v>12533152</v>
      </c>
      <c r="H41" s="135">
        <v>52840311</v>
      </c>
      <c r="I41" s="135">
        <v>50537045</v>
      </c>
      <c r="J41" s="136">
        <v>204752870</v>
      </c>
    </row>
    <row r="42" spans="1:10" x14ac:dyDescent="0.25">
      <c r="A42" s="133" t="s">
        <v>555</v>
      </c>
      <c r="B42" s="137" t="s">
        <v>511</v>
      </c>
      <c r="C42" s="137" t="s">
        <v>511</v>
      </c>
      <c r="D42" s="134" t="s">
        <v>560</v>
      </c>
      <c r="E42" s="135">
        <v>0</v>
      </c>
      <c r="F42" s="135">
        <v>3932749</v>
      </c>
      <c r="G42" s="135">
        <v>0</v>
      </c>
      <c r="H42" s="135">
        <v>3932749</v>
      </c>
      <c r="I42" s="135">
        <v>0</v>
      </c>
      <c r="J42" s="136">
        <v>0</v>
      </c>
    </row>
    <row r="43" spans="1:10" x14ac:dyDescent="0.25">
      <c r="A43" s="133" t="s">
        <v>555</v>
      </c>
      <c r="B43" s="137" t="s">
        <v>511</v>
      </c>
      <c r="C43" s="137" t="s">
        <v>515</v>
      </c>
      <c r="D43" s="134" t="s">
        <v>561</v>
      </c>
      <c r="E43" s="135">
        <v>63070197</v>
      </c>
      <c r="F43" s="135">
        <v>253660432</v>
      </c>
      <c r="G43" s="135">
        <v>12533152</v>
      </c>
      <c r="H43" s="135">
        <v>48907562</v>
      </c>
      <c r="I43" s="135">
        <v>50537045</v>
      </c>
      <c r="J43" s="136">
        <v>204752870</v>
      </c>
    </row>
    <row r="44" spans="1:10" x14ac:dyDescent="0.25">
      <c r="A44" s="133" t="s">
        <v>564</v>
      </c>
      <c r="B44" s="137" t="s">
        <v>272</v>
      </c>
      <c r="C44" s="137" t="s">
        <v>272</v>
      </c>
      <c r="D44" s="134" t="s">
        <v>565</v>
      </c>
      <c r="E44" s="135">
        <v>4147907</v>
      </c>
      <c r="F44" s="135">
        <v>49034460</v>
      </c>
      <c r="G44" s="135">
        <v>4127209</v>
      </c>
      <c r="H44" s="135">
        <v>40201768</v>
      </c>
      <c r="I44" s="135">
        <v>20698</v>
      </c>
      <c r="J44" s="136">
        <v>8832692</v>
      </c>
    </row>
    <row r="45" spans="1:10" x14ac:dyDescent="0.25">
      <c r="A45" s="133" t="s">
        <v>564</v>
      </c>
      <c r="B45" s="137" t="s">
        <v>511</v>
      </c>
      <c r="C45" s="137" t="s">
        <v>272</v>
      </c>
      <c r="D45" s="134" t="s">
        <v>566</v>
      </c>
      <c r="E45" s="135">
        <v>730000</v>
      </c>
      <c r="F45" s="135">
        <v>1761000</v>
      </c>
      <c r="G45" s="135">
        <v>730000</v>
      </c>
      <c r="H45" s="135">
        <v>1761000</v>
      </c>
      <c r="I45" s="135">
        <v>0</v>
      </c>
      <c r="J45" s="136">
        <v>0</v>
      </c>
    </row>
    <row r="46" spans="1:10" x14ac:dyDescent="0.25">
      <c r="A46" s="133" t="s">
        <v>564</v>
      </c>
      <c r="B46" s="137" t="s">
        <v>511</v>
      </c>
      <c r="C46" s="137" t="s">
        <v>511</v>
      </c>
      <c r="D46" s="134" t="s">
        <v>567</v>
      </c>
      <c r="E46" s="135">
        <v>730000</v>
      </c>
      <c r="F46" s="135">
        <v>1761000</v>
      </c>
      <c r="G46" s="135">
        <v>730000</v>
      </c>
      <c r="H46" s="135">
        <v>1761000</v>
      </c>
      <c r="I46" s="135">
        <v>0</v>
      </c>
      <c r="J46" s="136">
        <v>0</v>
      </c>
    </row>
    <row r="47" spans="1:10" x14ac:dyDescent="0.25">
      <c r="A47" s="133" t="s">
        <v>564</v>
      </c>
      <c r="B47" s="137" t="s">
        <v>515</v>
      </c>
      <c r="C47" s="137" t="s">
        <v>272</v>
      </c>
      <c r="D47" s="134" t="s">
        <v>568</v>
      </c>
      <c r="E47" s="135">
        <v>3417907</v>
      </c>
      <c r="F47" s="135">
        <v>47273460</v>
      </c>
      <c r="G47" s="135">
        <v>3397209</v>
      </c>
      <c r="H47" s="135">
        <v>38440768</v>
      </c>
      <c r="I47" s="135">
        <v>20698</v>
      </c>
      <c r="J47" s="136">
        <v>8832692</v>
      </c>
    </row>
    <row r="48" spans="1:10" x14ac:dyDescent="0.25">
      <c r="A48" s="133" t="s">
        <v>564</v>
      </c>
      <c r="B48" s="137" t="s">
        <v>515</v>
      </c>
      <c r="C48" s="137" t="s">
        <v>511</v>
      </c>
      <c r="D48" s="134" t="s">
        <v>569</v>
      </c>
      <c r="E48" s="135">
        <v>563</v>
      </c>
      <c r="F48" s="135">
        <v>145613</v>
      </c>
      <c r="G48" s="135">
        <v>563</v>
      </c>
      <c r="H48" s="135">
        <v>145613</v>
      </c>
      <c r="I48" s="135">
        <v>0</v>
      </c>
      <c r="J48" s="136">
        <v>0</v>
      </c>
    </row>
    <row r="49" spans="1:10" x14ac:dyDescent="0.25">
      <c r="A49" s="133" t="s">
        <v>564</v>
      </c>
      <c r="B49" s="137" t="s">
        <v>515</v>
      </c>
      <c r="C49" s="137" t="s">
        <v>517</v>
      </c>
      <c r="D49" s="134" t="s">
        <v>570</v>
      </c>
      <c r="E49" s="135">
        <v>2030592</v>
      </c>
      <c r="F49" s="135">
        <v>36851916</v>
      </c>
      <c r="G49" s="135">
        <v>2009894</v>
      </c>
      <c r="H49" s="135">
        <v>28228218</v>
      </c>
      <c r="I49" s="135">
        <v>20698</v>
      </c>
      <c r="J49" s="136">
        <v>8623698</v>
      </c>
    </row>
    <row r="50" spans="1:10" x14ac:dyDescent="0.25">
      <c r="A50" s="133" t="s">
        <v>564</v>
      </c>
      <c r="B50" s="137" t="s">
        <v>515</v>
      </c>
      <c r="C50" s="137" t="s">
        <v>571</v>
      </c>
      <c r="D50" s="134" t="s">
        <v>572</v>
      </c>
      <c r="E50" s="135">
        <v>1386752</v>
      </c>
      <c r="F50" s="135">
        <v>10275931</v>
      </c>
      <c r="G50" s="135">
        <v>1386752</v>
      </c>
      <c r="H50" s="135">
        <v>10066937</v>
      </c>
      <c r="I50" s="135">
        <v>0</v>
      </c>
      <c r="J50" s="136">
        <v>208994</v>
      </c>
    </row>
    <row r="51" spans="1:10" x14ac:dyDescent="0.25">
      <c r="A51" s="133" t="s">
        <v>272</v>
      </c>
      <c r="B51" s="137" t="s">
        <v>272</v>
      </c>
      <c r="C51" s="137" t="s">
        <v>272</v>
      </c>
      <c r="D51" s="134" t="s">
        <v>573</v>
      </c>
      <c r="E51" s="135">
        <v>144322012</v>
      </c>
      <c r="F51" s="135">
        <v>145682012</v>
      </c>
      <c r="G51" s="135">
        <v>144322012</v>
      </c>
      <c r="H51" s="135">
        <v>145682012</v>
      </c>
      <c r="I51" s="135">
        <v>0</v>
      </c>
      <c r="J51" s="136">
        <v>0</v>
      </c>
    </row>
    <row r="52" spans="1:10" x14ac:dyDescent="0.25">
      <c r="A52" s="133" t="s">
        <v>520</v>
      </c>
      <c r="B52" s="137" t="s">
        <v>272</v>
      </c>
      <c r="C52" s="137" t="s">
        <v>272</v>
      </c>
      <c r="D52" s="134" t="s">
        <v>548</v>
      </c>
      <c r="E52" s="135">
        <v>144322012</v>
      </c>
      <c r="F52" s="135">
        <v>145682012</v>
      </c>
      <c r="G52" s="135">
        <v>144322012</v>
      </c>
      <c r="H52" s="135">
        <v>145682012</v>
      </c>
      <c r="I52" s="135">
        <v>0</v>
      </c>
      <c r="J52" s="136">
        <v>0</v>
      </c>
    </row>
    <row r="53" spans="1:10" x14ac:dyDescent="0.25">
      <c r="A53" s="133" t="s">
        <v>520</v>
      </c>
      <c r="B53" s="137" t="s">
        <v>515</v>
      </c>
      <c r="C53" s="137" t="s">
        <v>272</v>
      </c>
      <c r="D53" s="134" t="s">
        <v>575</v>
      </c>
      <c r="E53" s="135">
        <v>144322012</v>
      </c>
      <c r="F53" s="135">
        <v>145682012</v>
      </c>
      <c r="G53" s="135">
        <v>144322012</v>
      </c>
      <c r="H53" s="135">
        <v>145682012</v>
      </c>
      <c r="I53" s="135">
        <v>0</v>
      </c>
      <c r="J53" s="136">
        <v>0</v>
      </c>
    </row>
    <row r="54" spans="1:10" x14ac:dyDescent="0.25">
      <c r="A54" s="133" t="s">
        <v>520</v>
      </c>
      <c r="B54" s="137" t="s">
        <v>515</v>
      </c>
      <c r="C54" s="137" t="s">
        <v>511</v>
      </c>
      <c r="D54" s="134" t="s">
        <v>576</v>
      </c>
      <c r="E54" s="135">
        <v>144322012</v>
      </c>
      <c r="F54" s="135">
        <v>145682012</v>
      </c>
      <c r="G54" s="135">
        <v>144322012</v>
      </c>
      <c r="H54" s="135">
        <v>145682012</v>
      </c>
      <c r="I54" s="135">
        <v>0</v>
      </c>
      <c r="J54" s="136">
        <v>0</v>
      </c>
    </row>
    <row r="55" spans="1:10" x14ac:dyDescent="0.25">
      <c r="A55" s="133" t="s">
        <v>272</v>
      </c>
      <c r="B55" s="137" t="s">
        <v>272</v>
      </c>
      <c r="C55" s="137" t="s">
        <v>272</v>
      </c>
      <c r="D55" s="134" t="s">
        <v>577</v>
      </c>
      <c r="E55" s="135">
        <v>256641469</v>
      </c>
      <c r="F55" s="135">
        <v>812649087</v>
      </c>
      <c r="G55" s="135" t="s">
        <v>272</v>
      </c>
      <c r="H55" s="135" t="s">
        <v>272</v>
      </c>
      <c r="I55" s="135" t="s">
        <v>272</v>
      </c>
      <c r="J55" s="136" t="s">
        <v>272</v>
      </c>
    </row>
    <row r="57" spans="1:10" x14ac:dyDescent="0.25">
      <c r="A57" s="203" t="s">
        <v>502</v>
      </c>
      <c r="B57" s="204"/>
      <c r="C57" s="204"/>
      <c r="D57" s="205"/>
      <c r="E57" s="206" t="s">
        <v>503</v>
      </c>
      <c r="F57" s="207"/>
      <c r="G57" s="206" t="s">
        <v>578</v>
      </c>
      <c r="H57" s="207"/>
      <c r="I57" s="206" t="s">
        <v>579</v>
      </c>
      <c r="J57" s="207"/>
    </row>
    <row r="58" spans="1:10" x14ac:dyDescent="0.25">
      <c r="A58" s="158" t="s">
        <v>141</v>
      </c>
      <c r="B58" s="130" t="s">
        <v>142</v>
      </c>
      <c r="C58" s="130" t="s">
        <v>143</v>
      </c>
      <c r="D58" s="131" t="s">
        <v>506</v>
      </c>
      <c r="E58" s="132" t="s">
        <v>507</v>
      </c>
      <c r="F58" s="132" t="s">
        <v>508</v>
      </c>
      <c r="G58" s="132" t="s">
        <v>507</v>
      </c>
      <c r="H58" s="132" t="s">
        <v>508</v>
      </c>
      <c r="I58" s="132" t="s">
        <v>507</v>
      </c>
      <c r="J58" s="132" t="s">
        <v>508</v>
      </c>
    </row>
    <row r="59" spans="1:10" x14ac:dyDescent="0.25">
      <c r="A59" s="133" t="s">
        <v>272</v>
      </c>
      <c r="B59" s="130" t="s">
        <v>272</v>
      </c>
      <c r="C59" s="130" t="s">
        <v>272</v>
      </c>
      <c r="D59" s="134" t="s">
        <v>509</v>
      </c>
      <c r="E59" s="135">
        <v>76234265</v>
      </c>
      <c r="F59" s="135">
        <v>611349761</v>
      </c>
      <c r="G59" s="135">
        <v>45959260</v>
      </c>
      <c r="H59" s="135">
        <v>385490217</v>
      </c>
      <c r="I59" s="135">
        <v>30275005</v>
      </c>
      <c r="J59" s="136">
        <v>225859544</v>
      </c>
    </row>
    <row r="60" spans="1:10" x14ac:dyDescent="0.25">
      <c r="A60" s="133" t="s">
        <v>272</v>
      </c>
      <c r="B60" s="137" t="s">
        <v>272</v>
      </c>
      <c r="C60" s="137" t="s">
        <v>272</v>
      </c>
      <c r="D60" s="134" t="s">
        <v>510</v>
      </c>
      <c r="E60" s="135">
        <v>42506572</v>
      </c>
      <c r="F60" s="135">
        <v>417832169</v>
      </c>
      <c r="G60" s="135">
        <v>39904388</v>
      </c>
      <c r="H60" s="135">
        <v>361494399</v>
      </c>
      <c r="I60" s="135">
        <v>2602184</v>
      </c>
      <c r="J60" s="136">
        <v>56337770</v>
      </c>
    </row>
    <row r="61" spans="1:10" x14ac:dyDescent="0.25">
      <c r="A61" s="133" t="s">
        <v>511</v>
      </c>
      <c r="B61" s="137" t="s">
        <v>272</v>
      </c>
      <c r="C61" s="137" t="s">
        <v>272</v>
      </c>
      <c r="D61" s="134" t="s">
        <v>580</v>
      </c>
      <c r="E61" s="135">
        <v>18702489</v>
      </c>
      <c r="F61" s="135">
        <v>155489460</v>
      </c>
      <c r="G61" s="135">
        <v>18702489</v>
      </c>
      <c r="H61" s="135">
        <v>152405526</v>
      </c>
      <c r="I61" s="135">
        <v>0</v>
      </c>
      <c r="J61" s="136">
        <v>3083934</v>
      </c>
    </row>
    <row r="62" spans="1:10" x14ac:dyDescent="0.25">
      <c r="A62" s="133" t="s">
        <v>511</v>
      </c>
      <c r="B62" s="137" t="s">
        <v>581</v>
      </c>
      <c r="C62" s="137" t="s">
        <v>272</v>
      </c>
      <c r="D62" s="134" t="s">
        <v>582</v>
      </c>
      <c r="E62" s="135">
        <v>2986760</v>
      </c>
      <c r="F62" s="135">
        <v>38089626</v>
      </c>
      <c r="G62" s="135">
        <v>2986760</v>
      </c>
      <c r="H62" s="135">
        <v>36124929</v>
      </c>
      <c r="I62" s="135">
        <v>0</v>
      </c>
      <c r="J62" s="136">
        <v>1964697</v>
      </c>
    </row>
    <row r="63" spans="1:10" x14ac:dyDescent="0.25">
      <c r="A63" s="133" t="s">
        <v>511</v>
      </c>
      <c r="B63" s="137" t="s">
        <v>581</v>
      </c>
      <c r="C63" s="137" t="s">
        <v>511</v>
      </c>
      <c r="D63" s="134" t="s">
        <v>583</v>
      </c>
      <c r="E63" s="135">
        <v>2271252</v>
      </c>
      <c r="F63" s="135">
        <v>29671264</v>
      </c>
      <c r="G63" s="135">
        <v>2271252</v>
      </c>
      <c r="H63" s="135">
        <v>29671264</v>
      </c>
      <c r="I63" s="135">
        <v>0</v>
      </c>
      <c r="J63" s="136">
        <v>0</v>
      </c>
    </row>
    <row r="64" spans="1:10" x14ac:dyDescent="0.25">
      <c r="A64" s="133" t="s">
        <v>511</v>
      </c>
      <c r="B64" s="137" t="s">
        <v>581</v>
      </c>
      <c r="C64" s="137" t="s">
        <v>515</v>
      </c>
      <c r="D64" s="134" t="s">
        <v>584</v>
      </c>
      <c r="E64" s="135">
        <v>41253</v>
      </c>
      <c r="F64" s="135">
        <v>384034</v>
      </c>
      <c r="G64" s="135">
        <v>41253</v>
      </c>
      <c r="H64" s="135">
        <v>384034</v>
      </c>
      <c r="I64" s="135">
        <v>0</v>
      </c>
      <c r="J64" s="136">
        <v>0</v>
      </c>
    </row>
    <row r="65" spans="1:10" x14ac:dyDescent="0.25">
      <c r="A65" s="133" t="s">
        <v>511</v>
      </c>
      <c r="B65" s="137" t="s">
        <v>581</v>
      </c>
      <c r="C65" s="137" t="s">
        <v>531</v>
      </c>
      <c r="D65" s="134" t="s">
        <v>585</v>
      </c>
      <c r="E65" s="135">
        <v>347117</v>
      </c>
      <c r="F65" s="135">
        <v>1580763</v>
      </c>
      <c r="G65" s="135">
        <v>347117</v>
      </c>
      <c r="H65" s="135">
        <v>1580763</v>
      </c>
      <c r="I65" s="135">
        <v>0</v>
      </c>
      <c r="J65" s="136">
        <v>0</v>
      </c>
    </row>
    <row r="66" spans="1:10" x14ac:dyDescent="0.25">
      <c r="A66" s="133" t="s">
        <v>511</v>
      </c>
      <c r="B66" s="137" t="s">
        <v>581</v>
      </c>
      <c r="C66" s="137" t="s">
        <v>517</v>
      </c>
      <c r="D66" s="134" t="s">
        <v>586</v>
      </c>
      <c r="E66" s="135">
        <v>6935</v>
      </c>
      <c r="F66" s="135">
        <v>62213</v>
      </c>
      <c r="G66" s="135">
        <v>6935</v>
      </c>
      <c r="H66" s="135">
        <v>62213</v>
      </c>
      <c r="I66" s="135">
        <v>0</v>
      </c>
      <c r="J66" s="136">
        <v>0</v>
      </c>
    </row>
    <row r="67" spans="1:10" x14ac:dyDescent="0.25">
      <c r="A67" s="133" t="s">
        <v>511</v>
      </c>
      <c r="B67" s="137" t="s">
        <v>581</v>
      </c>
      <c r="C67" s="137" t="s">
        <v>587</v>
      </c>
      <c r="D67" s="134" t="s">
        <v>588</v>
      </c>
      <c r="E67" s="135">
        <v>320203</v>
      </c>
      <c r="F67" s="135">
        <v>6391352</v>
      </c>
      <c r="G67" s="135">
        <v>320203</v>
      </c>
      <c r="H67" s="135">
        <v>4426655</v>
      </c>
      <c r="I67" s="135">
        <v>0</v>
      </c>
      <c r="J67" s="136">
        <v>1964697</v>
      </c>
    </row>
    <row r="68" spans="1:10" x14ac:dyDescent="0.25">
      <c r="A68" s="133" t="s">
        <v>511</v>
      </c>
      <c r="B68" s="137" t="s">
        <v>589</v>
      </c>
      <c r="C68" s="137" t="s">
        <v>272</v>
      </c>
      <c r="D68" s="134" t="s">
        <v>590</v>
      </c>
      <c r="E68" s="135">
        <v>12736050</v>
      </c>
      <c r="F68" s="135">
        <v>80049236</v>
      </c>
      <c r="G68" s="135">
        <v>12736050</v>
      </c>
      <c r="H68" s="135">
        <v>78929999</v>
      </c>
      <c r="I68" s="135">
        <v>0</v>
      </c>
      <c r="J68" s="136">
        <v>1119237</v>
      </c>
    </row>
    <row r="69" spans="1:10" x14ac:dyDescent="0.25">
      <c r="A69" s="133" t="s">
        <v>511</v>
      </c>
      <c r="B69" s="137" t="s">
        <v>589</v>
      </c>
      <c r="C69" s="137" t="s">
        <v>515</v>
      </c>
      <c r="D69" s="134" t="s">
        <v>591</v>
      </c>
      <c r="E69" s="135">
        <v>6061643</v>
      </c>
      <c r="F69" s="135">
        <v>52218566</v>
      </c>
      <c r="G69" s="135">
        <v>6061643</v>
      </c>
      <c r="H69" s="135">
        <v>52168566</v>
      </c>
      <c r="I69" s="135">
        <v>0</v>
      </c>
      <c r="J69" s="136">
        <v>50000</v>
      </c>
    </row>
    <row r="70" spans="1:10" x14ac:dyDescent="0.25">
      <c r="A70" s="133" t="s">
        <v>511</v>
      </c>
      <c r="B70" s="137" t="s">
        <v>589</v>
      </c>
      <c r="C70" s="137" t="s">
        <v>531</v>
      </c>
      <c r="D70" s="134" t="s">
        <v>592</v>
      </c>
      <c r="E70" s="135">
        <v>26998</v>
      </c>
      <c r="F70" s="135">
        <v>146115</v>
      </c>
      <c r="G70" s="135">
        <v>26998</v>
      </c>
      <c r="H70" s="135">
        <v>146115</v>
      </c>
      <c r="I70" s="135">
        <v>0</v>
      </c>
      <c r="J70" s="136">
        <v>0</v>
      </c>
    </row>
    <row r="71" spans="1:10" x14ac:dyDescent="0.25">
      <c r="A71" s="133" t="s">
        <v>511</v>
      </c>
      <c r="B71" s="137" t="s">
        <v>589</v>
      </c>
      <c r="C71" s="137" t="s">
        <v>517</v>
      </c>
      <c r="D71" s="134" t="s">
        <v>593</v>
      </c>
      <c r="E71" s="135">
        <v>947</v>
      </c>
      <c r="F71" s="135">
        <v>24360</v>
      </c>
      <c r="G71" s="135">
        <v>947</v>
      </c>
      <c r="H71" s="135">
        <v>24360</v>
      </c>
      <c r="I71" s="135">
        <v>0</v>
      </c>
      <c r="J71" s="136">
        <v>0</v>
      </c>
    </row>
    <row r="72" spans="1:10" x14ac:dyDescent="0.25">
      <c r="A72" s="133" t="s">
        <v>511</v>
      </c>
      <c r="B72" s="137" t="s">
        <v>589</v>
      </c>
      <c r="C72" s="137" t="s">
        <v>587</v>
      </c>
      <c r="D72" s="134" t="s">
        <v>594</v>
      </c>
      <c r="E72" s="135">
        <v>5783238</v>
      </c>
      <c r="F72" s="135">
        <v>15646280</v>
      </c>
      <c r="G72" s="135">
        <v>5783238</v>
      </c>
      <c r="H72" s="135">
        <v>15552891</v>
      </c>
      <c r="I72" s="135">
        <v>0</v>
      </c>
      <c r="J72" s="136">
        <v>93389</v>
      </c>
    </row>
    <row r="73" spans="1:10" x14ac:dyDescent="0.25">
      <c r="A73" s="133" t="s">
        <v>511</v>
      </c>
      <c r="B73" s="137" t="s">
        <v>589</v>
      </c>
      <c r="C73" s="137" t="s">
        <v>522</v>
      </c>
      <c r="D73" s="134" t="s">
        <v>595</v>
      </c>
      <c r="E73" s="135">
        <v>863224</v>
      </c>
      <c r="F73" s="135">
        <v>12013915</v>
      </c>
      <c r="G73" s="135">
        <v>863224</v>
      </c>
      <c r="H73" s="135">
        <v>11038067</v>
      </c>
      <c r="I73" s="135">
        <v>0</v>
      </c>
      <c r="J73" s="136">
        <v>975848</v>
      </c>
    </row>
    <row r="74" spans="1:10" x14ac:dyDescent="0.25">
      <c r="A74" s="133" t="s">
        <v>511</v>
      </c>
      <c r="B74" s="137" t="s">
        <v>596</v>
      </c>
      <c r="C74" s="137" t="s">
        <v>272</v>
      </c>
      <c r="D74" s="134" t="s">
        <v>597</v>
      </c>
      <c r="E74" s="135">
        <v>475420</v>
      </c>
      <c r="F74" s="135">
        <v>7532749</v>
      </c>
      <c r="G74" s="135">
        <v>475420</v>
      </c>
      <c r="H74" s="135">
        <v>7532749</v>
      </c>
      <c r="I74" s="135">
        <v>0</v>
      </c>
      <c r="J74" s="136">
        <v>0</v>
      </c>
    </row>
    <row r="75" spans="1:10" x14ac:dyDescent="0.25">
      <c r="A75" s="133" t="s">
        <v>511</v>
      </c>
      <c r="B75" s="137" t="s">
        <v>596</v>
      </c>
      <c r="C75" s="137" t="s">
        <v>515</v>
      </c>
      <c r="D75" s="134" t="s">
        <v>598</v>
      </c>
      <c r="E75" s="135">
        <v>475420</v>
      </c>
      <c r="F75" s="135">
        <v>7532749</v>
      </c>
      <c r="G75" s="135">
        <v>475420</v>
      </c>
      <c r="H75" s="135">
        <v>7532749</v>
      </c>
      <c r="I75" s="135">
        <v>0</v>
      </c>
      <c r="J75" s="136">
        <v>0</v>
      </c>
    </row>
    <row r="76" spans="1:10" x14ac:dyDescent="0.25">
      <c r="A76" s="133" t="s">
        <v>511</v>
      </c>
      <c r="B76" s="137" t="s">
        <v>599</v>
      </c>
      <c r="C76" s="137" t="s">
        <v>272</v>
      </c>
      <c r="D76" s="134" t="s">
        <v>600</v>
      </c>
      <c r="E76" s="135">
        <v>2504259</v>
      </c>
      <c r="F76" s="135">
        <v>29817849</v>
      </c>
      <c r="G76" s="135">
        <v>2504259</v>
      </c>
      <c r="H76" s="135">
        <v>29817849</v>
      </c>
      <c r="I76" s="135">
        <v>0</v>
      </c>
      <c r="J76" s="136">
        <v>0</v>
      </c>
    </row>
    <row r="77" spans="1:10" x14ac:dyDescent="0.25">
      <c r="A77" s="133" t="s">
        <v>511</v>
      </c>
      <c r="B77" s="137" t="s">
        <v>599</v>
      </c>
      <c r="C77" s="137" t="s">
        <v>511</v>
      </c>
      <c r="D77" s="134" t="s">
        <v>583</v>
      </c>
      <c r="E77" s="135">
        <v>754259</v>
      </c>
      <c r="F77" s="135">
        <v>8499849</v>
      </c>
      <c r="G77" s="135">
        <v>754259</v>
      </c>
      <c r="H77" s="135">
        <v>8499849</v>
      </c>
      <c r="I77" s="135">
        <v>0</v>
      </c>
      <c r="J77" s="136">
        <v>0</v>
      </c>
    </row>
    <row r="78" spans="1:10" x14ac:dyDescent="0.25">
      <c r="A78" s="133" t="s">
        <v>511</v>
      </c>
      <c r="B78" s="137" t="s">
        <v>599</v>
      </c>
      <c r="C78" s="137" t="s">
        <v>515</v>
      </c>
      <c r="D78" s="134" t="s">
        <v>601</v>
      </c>
      <c r="E78" s="135">
        <v>1750000</v>
      </c>
      <c r="F78" s="135">
        <v>21318000</v>
      </c>
      <c r="G78" s="135">
        <v>1750000</v>
      </c>
      <c r="H78" s="135">
        <v>21318000</v>
      </c>
      <c r="I78" s="135">
        <v>0</v>
      </c>
      <c r="J78" s="136">
        <v>0</v>
      </c>
    </row>
    <row r="79" spans="1:10" x14ac:dyDescent="0.25">
      <c r="A79" s="133" t="s">
        <v>515</v>
      </c>
      <c r="B79" s="137" t="s">
        <v>272</v>
      </c>
      <c r="C79" s="137" t="s">
        <v>272</v>
      </c>
      <c r="D79" s="134" t="s">
        <v>602</v>
      </c>
      <c r="E79" s="135">
        <v>766030</v>
      </c>
      <c r="F79" s="135">
        <v>11070240</v>
      </c>
      <c r="G79" s="135">
        <v>766030</v>
      </c>
      <c r="H79" s="135">
        <v>11070240</v>
      </c>
      <c r="I79" s="135">
        <v>0</v>
      </c>
      <c r="J79" s="136">
        <v>0</v>
      </c>
    </row>
    <row r="80" spans="1:10" x14ac:dyDescent="0.25">
      <c r="A80" s="133" t="s">
        <v>515</v>
      </c>
      <c r="B80" s="137" t="s">
        <v>603</v>
      </c>
      <c r="C80" s="137" t="s">
        <v>272</v>
      </c>
      <c r="D80" s="134" t="s">
        <v>604</v>
      </c>
      <c r="E80" s="135">
        <v>619508</v>
      </c>
      <c r="F80" s="135">
        <v>6742468</v>
      </c>
      <c r="G80" s="135">
        <v>619508</v>
      </c>
      <c r="H80" s="135">
        <v>6742468</v>
      </c>
      <c r="I80" s="135">
        <v>0</v>
      </c>
      <c r="J80" s="136">
        <v>0</v>
      </c>
    </row>
    <row r="81" spans="1:10" x14ac:dyDescent="0.25">
      <c r="A81" s="133" t="s">
        <v>515</v>
      </c>
      <c r="B81" s="137" t="s">
        <v>603</v>
      </c>
      <c r="C81" s="137" t="s">
        <v>515</v>
      </c>
      <c r="D81" s="134" t="s">
        <v>677</v>
      </c>
      <c r="E81" s="135">
        <v>1254</v>
      </c>
      <c r="F81" s="135">
        <v>62356</v>
      </c>
      <c r="G81" s="135">
        <v>1254</v>
      </c>
      <c r="H81" s="135">
        <v>62356</v>
      </c>
      <c r="I81" s="135">
        <v>0</v>
      </c>
      <c r="J81" s="136">
        <v>0</v>
      </c>
    </row>
    <row r="82" spans="1:10" x14ac:dyDescent="0.25">
      <c r="A82" s="133" t="s">
        <v>515</v>
      </c>
      <c r="B82" s="137" t="s">
        <v>603</v>
      </c>
      <c r="C82" s="137" t="s">
        <v>531</v>
      </c>
      <c r="D82" s="134" t="s">
        <v>605</v>
      </c>
      <c r="E82" s="135">
        <v>618254</v>
      </c>
      <c r="F82" s="135">
        <v>6680112</v>
      </c>
      <c r="G82" s="135">
        <v>618254</v>
      </c>
      <c r="H82" s="135">
        <v>6680112</v>
      </c>
      <c r="I82" s="135">
        <v>0</v>
      </c>
      <c r="J82" s="136">
        <v>0</v>
      </c>
    </row>
    <row r="83" spans="1:10" x14ac:dyDescent="0.25">
      <c r="A83" s="133" t="s">
        <v>515</v>
      </c>
      <c r="B83" s="137" t="s">
        <v>606</v>
      </c>
      <c r="C83" s="137" t="s">
        <v>272</v>
      </c>
      <c r="D83" s="134" t="s">
        <v>607</v>
      </c>
      <c r="E83" s="135">
        <v>146522</v>
      </c>
      <c r="F83" s="135">
        <v>4327772</v>
      </c>
      <c r="G83" s="135">
        <v>146522</v>
      </c>
      <c r="H83" s="135">
        <v>4327772</v>
      </c>
      <c r="I83" s="135">
        <v>0</v>
      </c>
      <c r="J83" s="136">
        <v>0</v>
      </c>
    </row>
    <row r="84" spans="1:10" x14ac:dyDescent="0.25">
      <c r="A84" s="133" t="s">
        <v>515</v>
      </c>
      <c r="B84" s="137" t="s">
        <v>606</v>
      </c>
      <c r="C84" s="137" t="s">
        <v>515</v>
      </c>
      <c r="D84" s="134" t="s">
        <v>608</v>
      </c>
      <c r="E84" s="135">
        <v>146522</v>
      </c>
      <c r="F84" s="135">
        <v>4327772</v>
      </c>
      <c r="G84" s="135">
        <v>146522</v>
      </c>
      <c r="H84" s="135">
        <v>4327772</v>
      </c>
      <c r="I84" s="135">
        <v>0</v>
      </c>
      <c r="J84" s="136">
        <v>0</v>
      </c>
    </row>
    <row r="85" spans="1:10" x14ac:dyDescent="0.25">
      <c r="A85" s="133" t="s">
        <v>531</v>
      </c>
      <c r="B85" s="137" t="s">
        <v>272</v>
      </c>
      <c r="C85" s="137" t="s">
        <v>272</v>
      </c>
      <c r="D85" s="134" t="s">
        <v>609</v>
      </c>
      <c r="E85" s="135">
        <v>6830988</v>
      </c>
      <c r="F85" s="135">
        <v>75518028</v>
      </c>
      <c r="G85" s="135">
        <v>5607258</v>
      </c>
      <c r="H85" s="135">
        <v>47377653</v>
      </c>
      <c r="I85" s="135">
        <v>1223730</v>
      </c>
      <c r="J85" s="136">
        <v>28140375</v>
      </c>
    </row>
    <row r="86" spans="1:10" x14ac:dyDescent="0.25">
      <c r="A86" s="133" t="s">
        <v>531</v>
      </c>
      <c r="B86" s="137" t="s">
        <v>610</v>
      </c>
      <c r="C86" s="137" t="s">
        <v>272</v>
      </c>
      <c r="D86" s="134" t="s">
        <v>611</v>
      </c>
      <c r="E86" s="135">
        <v>1369800</v>
      </c>
      <c r="F86" s="135">
        <v>7161733</v>
      </c>
      <c r="G86" s="135">
        <v>424550</v>
      </c>
      <c r="H86" s="135">
        <v>6211176</v>
      </c>
      <c r="I86" s="135">
        <v>945250</v>
      </c>
      <c r="J86" s="136">
        <v>950557</v>
      </c>
    </row>
    <row r="87" spans="1:10" x14ac:dyDescent="0.25">
      <c r="A87" s="133" t="s">
        <v>531</v>
      </c>
      <c r="B87" s="137" t="s">
        <v>610</v>
      </c>
      <c r="C87" s="137" t="s">
        <v>515</v>
      </c>
      <c r="D87" s="134" t="s">
        <v>612</v>
      </c>
      <c r="E87" s="135">
        <v>424550</v>
      </c>
      <c r="F87" s="135">
        <v>6182540</v>
      </c>
      <c r="G87" s="135">
        <v>424550</v>
      </c>
      <c r="H87" s="135">
        <v>6182540</v>
      </c>
      <c r="I87" s="135">
        <v>0</v>
      </c>
      <c r="J87" s="136">
        <v>0</v>
      </c>
    </row>
    <row r="88" spans="1:10" x14ac:dyDescent="0.25">
      <c r="A88" s="133" t="s">
        <v>531</v>
      </c>
      <c r="B88" s="137" t="s">
        <v>610</v>
      </c>
      <c r="C88" s="137" t="s">
        <v>517</v>
      </c>
      <c r="D88" s="134" t="s">
        <v>669</v>
      </c>
      <c r="E88" s="135">
        <v>945250</v>
      </c>
      <c r="F88" s="135">
        <v>979193</v>
      </c>
      <c r="G88" s="135">
        <v>0</v>
      </c>
      <c r="H88" s="135">
        <v>28636</v>
      </c>
      <c r="I88" s="135">
        <v>945250</v>
      </c>
      <c r="J88" s="136">
        <v>950557</v>
      </c>
    </row>
    <row r="89" spans="1:10" x14ac:dyDescent="0.25">
      <c r="A89" s="133" t="s">
        <v>531</v>
      </c>
      <c r="B89" s="137" t="s">
        <v>613</v>
      </c>
      <c r="C89" s="137" t="s">
        <v>272</v>
      </c>
      <c r="D89" s="134" t="s">
        <v>614</v>
      </c>
      <c r="E89" s="135">
        <v>9300</v>
      </c>
      <c r="F89" s="135">
        <v>77652</v>
      </c>
      <c r="G89" s="135">
        <v>9300</v>
      </c>
      <c r="H89" s="135">
        <v>77652</v>
      </c>
      <c r="I89" s="135">
        <v>0</v>
      </c>
      <c r="J89" s="136">
        <v>0</v>
      </c>
    </row>
    <row r="90" spans="1:10" x14ac:dyDescent="0.25">
      <c r="A90" s="133" t="s">
        <v>531</v>
      </c>
      <c r="B90" s="137" t="s">
        <v>613</v>
      </c>
      <c r="C90" s="137" t="s">
        <v>515</v>
      </c>
      <c r="D90" s="134" t="s">
        <v>615</v>
      </c>
      <c r="E90" s="135">
        <v>9300</v>
      </c>
      <c r="F90" s="135">
        <v>77652</v>
      </c>
      <c r="G90" s="135">
        <v>9300</v>
      </c>
      <c r="H90" s="135">
        <v>77652</v>
      </c>
      <c r="I90" s="135">
        <v>0</v>
      </c>
      <c r="J90" s="136">
        <v>0</v>
      </c>
    </row>
    <row r="91" spans="1:10" x14ac:dyDescent="0.25">
      <c r="A91" s="133" t="s">
        <v>531</v>
      </c>
      <c r="B91" s="137" t="s">
        <v>616</v>
      </c>
      <c r="C91" s="137" t="s">
        <v>272</v>
      </c>
      <c r="D91" s="134" t="s">
        <v>617</v>
      </c>
      <c r="E91" s="135">
        <v>1218124</v>
      </c>
      <c r="F91" s="135">
        <v>35566706</v>
      </c>
      <c r="G91" s="135">
        <v>1315245</v>
      </c>
      <c r="H91" s="135">
        <v>15999695</v>
      </c>
      <c r="I91" s="135">
        <v>-97121</v>
      </c>
      <c r="J91" s="136">
        <v>19567011</v>
      </c>
    </row>
    <row r="92" spans="1:10" x14ac:dyDescent="0.25">
      <c r="A92" s="133" t="s">
        <v>531</v>
      </c>
      <c r="B92" s="137" t="s">
        <v>616</v>
      </c>
      <c r="C92" s="137" t="s">
        <v>515</v>
      </c>
      <c r="D92" s="134" t="s">
        <v>618</v>
      </c>
      <c r="E92" s="135">
        <v>1218124</v>
      </c>
      <c r="F92" s="135">
        <v>35566706</v>
      </c>
      <c r="G92" s="135">
        <v>1315245</v>
      </c>
      <c r="H92" s="135">
        <v>15999695</v>
      </c>
      <c r="I92" s="135">
        <v>-97121</v>
      </c>
      <c r="J92" s="136">
        <v>19567011</v>
      </c>
    </row>
    <row r="93" spans="1:10" x14ac:dyDescent="0.25">
      <c r="A93" s="133" t="s">
        <v>531</v>
      </c>
      <c r="B93" s="137" t="s">
        <v>619</v>
      </c>
      <c r="C93" s="137" t="s">
        <v>272</v>
      </c>
      <c r="D93" s="134" t="s">
        <v>620</v>
      </c>
      <c r="E93" s="135">
        <v>4233764</v>
      </c>
      <c r="F93" s="135">
        <v>32711937</v>
      </c>
      <c r="G93" s="135">
        <v>3858163</v>
      </c>
      <c r="H93" s="135">
        <v>25089130</v>
      </c>
      <c r="I93" s="135">
        <v>375601</v>
      </c>
      <c r="J93" s="136">
        <v>7622807</v>
      </c>
    </row>
    <row r="94" spans="1:10" x14ac:dyDescent="0.25">
      <c r="A94" s="133" t="s">
        <v>531</v>
      </c>
      <c r="B94" s="137" t="s">
        <v>619</v>
      </c>
      <c r="C94" s="137" t="s">
        <v>531</v>
      </c>
      <c r="D94" s="134" t="s">
        <v>621</v>
      </c>
      <c r="E94" s="135">
        <v>702150</v>
      </c>
      <c r="F94" s="135">
        <v>1414502</v>
      </c>
      <c r="G94" s="135">
        <v>702150</v>
      </c>
      <c r="H94" s="135">
        <v>1414502</v>
      </c>
      <c r="I94" s="135">
        <v>0</v>
      </c>
      <c r="J94" s="136">
        <v>0</v>
      </c>
    </row>
    <row r="95" spans="1:10" x14ac:dyDescent="0.25">
      <c r="A95" s="133" t="s">
        <v>531</v>
      </c>
      <c r="B95" s="137" t="s">
        <v>619</v>
      </c>
      <c r="C95" s="137" t="s">
        <v>587</v>
      </c>
      <c r="D95" s="134" t="s">
        <v>622</v>
      </c>
      <c r="E95" s="135">
        <v>3184618</v>
      </c>
      <c r="F95" s="135">
        <v>26831532</v>
      </c>
      <c r="G95" s="135">
        <v>2809017</v>
      </c>
      <c r="H95" s="135">
        <v>19208725</v>
      </c>
      <c r="I95" s="135">
        <v>375601</v>
      </c>
      <c r="J95" s="136">
        <v>7622807</v>
      </c>
    </row>
    <row r="96" spans="1:10" x14ac:dyDescent="0.25">
      <c r="A96" s="133" t="s">
        <v>531</v>
      </c>
      <c r="B96" s="137" t="s">
        <v>619</v>
      </c>
      <c r="C96" s="137" t="s">
        <v>520</v>
      </c>
      <c r="D96" s="134" t="s">
        <v>623</v>
      </c>
      <c r="E96" s="135">
        <v>346996</v>
      </c>
      <c r="F96" s="135">
        <v>4465903</v>
      </c>
      <c r="G96" s="135">
        <v>346996</v>
      </c>
      <c r="H96" s="135">
        <v>4465903</v>
      </c>
      <c r="I96" s="135">
        <v>0</v>
      </c>
      <c r="J96" s="136">
        <v>0</v>
      </c>
    </row>
    <row r="97" spans="1:10" x14ac:dyDescent="0.25">
      <c r="A97" s="133" t="s">
        <v>517</v>
      </c>
      <c r="B97" s="137" t="s">
        <v>272</v>
      </c>
      <c r="C97" s="137" t="s">
        <v>272</v>
      </c>
      <c r="D97" s="134" t="s">
        <v>624</v>
      </c>
      <c r="E97" s="135">
        <v>3756256</v>
      </c>
      <c r="F97" s="135">
        <v>25398919</v>
      </c>
      <c r="G97" s="135">
        <v>3756256</v>
      </c>
      <c r="H97" s="135">
        <v>25398919</v>
      </c>
      <c r="I97" s="135">
        <v>0</v>
      </c>
      <c r="J97" s="136">
        <v>0</v>
      </c>
    </row>
    <row r="98" spans="1:10" x14ac:dyDescent="0.25">
      <c r="A98" s="133" t="s">
        <v>517</v>
      </c>
      <c r="B98" s="137" t="s">
        <v>625</v>
      </c>
      <c r="C98" s="137" t="s">
        <v>272</v>
      </c>
      <c r="D98" s="134" t="s">
        <v>626</v>
      </c>
      <c r="E98" s="135">
        <v>69688</v>
      </c>
      <c r="F98" s="135">
        <v>697166</v>
      </c>
      <c r="G98" s="135">
        <v>69688</v>
      </c>
      <c r="H98" s="135">
        <v>697166</v>
      </c>
      <c r="I98" s="135">
        <v>0</v>
      </c>
      <c r="J98" s="136">
        <v>0</v>
      </c>
    </row>
    <row r="99" spans="1:10" x14ac:dyDescent="0.25">
      <c r="A99" s="133" t="s">
        <v>517</v>
      </c>
      <c r="B99" s="137" t="s">
        <v>625</v>
      </c>
      <c r="C99" s="137" t="s">
        <v>515</v>
      </c>
      <c r="D99" s="134" t="s">
        <v>627</v>
      </c>
      <c r="E99" s="135">
        <v>69688</v>
      </c>
      <c r="F99" s="135">
        <v>697166</v>
      </c>
      <c r="G99" s="135">
        <v>69688</v>
      </c>
      <c r="H99" s="135">
        <v>697166</v>
      </c>
      <c r="I99" s="135">
        <v>0</v>
      </c>
      <c r="J99" s="136">
        <v>0</v>
      </c>
    </row>
    <row r="100" spans="1:10" x14ac:dyDescent="0.25">
      <c r="A100" s="133" t="s">
        <v>517</v>
      </c>
      <c r="B100" s="137" t="s">
        <v>628</v>
      </c>
      <c r="C100" s="137" t="s">
        <v>272</v>
      </c>
      <c r="D100" s="134" t="s">
        <v>629</v>
      </c>
      <c r="E100" s="135">
        <v>3686568</v>
      </c>
      <c r="F100" s="135">
        <v>24701753</v>
      </c>
      <c r="G100" s="135">
        <v>3686568</v>
      </c>
      <c r="H100" s="135">
        <v>24701753</v>
      </c>
      <c r="I100" s="135">
        <v>0</v>
      </c>
      <c r="J100" s="136">
        <v>0</v>
      </c>
    </row>
    <row r="101" spans="1:10" x14ac:dyDescent="0.25">
      <c r="A101" s="133" t="s">
        <v>517</v>
      </c>
      <c r="B101" s="137" t="s">
        <v>628</v>
      </c>
      <c r="C101" s="137" t="s">
        <v>515</v>
      </c>
      <c r="D101" s="134" t="s">
        <v>630</v>
      </c>
      <c r="E101" s="135">
        <v>3686568</v>
      </c>
      <c r="F101" s="135">
        <v>24701753</v>
      </c>
      <c r="G101" s="135">
        <v>3686568</v>
      </c>
      <c r="H101" s="135">
        <v>24701753</v>
      </c>
      <c r="I101" s="135">
        <v>0</v>
      </c>
      <c r="J101" s="136">
        <v>0</v>
      </c>
    </row>
    <row r="102" spans="1:10" x14ac:dyDescent="0.25">
      <c r="A102" s="133" t="s">
        <v>587</v>
      </c>
      <c r="B102" s="137" t="s">
        <v>272</v>
      </c>
      <c r="C102" s="137" t="s">
        <v>272</v>
      </c>
      <c r="D102" s="134" t="s">
        <v>631</v>
      </c>
      <c r="E102" s="135">
        <v>10556625</v>
      </c>
      <c r="F102" s="135">
        <v>119178389</v>
      </c>
      <c r="G102" s="135">
        <v>9178171</v>
      </c>
      <c r="H102" s="135">
        <v>94064928</v>
      </c>
      <c r="I102" s="135">
        <v>1378454</v>
      </c>
      <c r="J102" s="136">
        <v>25113461</v>
      </c>
    </row>
    <row r="103" spans="1:10" x14ac:dyDescent="0.25">
      <c r="A103" s="133" t="s">
        <v>587</v>
      </c>
      <c r="B103" s="137" t="s">
        <v>632</v>
      </c>
      <c r="C103" s="137" t="s">
        <v>272</v>
      </c>
      <c r="D103" s="134" t="s">
        <v>633</v>
      </c>
      <c r="E103" s="135">
        <v>13860</v>
      </c>
      <c r="F103" s="135">
        <v>1294284</v>
      </c>
      <c r="G103" s="135">
        <v>5400</v>
      </c>
      <c r="H103" s="135">
        <v>161624</v>
      </c>
      <c r="I103" s="135">
        <v>8460</v>
      </c>
      <c r="J103" s="136">
        <v>1132660</v>
      </c>
    </row>
    <row r="104" spans="1:10" x14ac:dyDescent="0.25">
      <c r="A104" s="133" t="s">
        <v>587</v>
      </c>
      <c r="B104" s="137" t="s">
        <v>632</v>
      </c>
      <c r="C104" s="137" t="s">
        <v>515</v>
      </c>
      <c r="D104" s="134" t="s">
        <v>634</v>
      </c>
      <c r="E104" s="135">
        <v>13860</v>
      </c>
      <c r="F104" s="135">
        <v>1294284</v>
      </c>
      <c r="G104" s="135">
        <v>5400</v>
      </c>
      <c r="H104" s="135">
        <v>161624</v>
      </c>
      <c r="I104" s="135">
        <v>8460</v>
      </c>
      <c r="J104" s="136">
        <v>1132660</v>
      </c>
    </row>
    <row r="105" spans="1:10" x14ac:dyDescent="0.25">
      <c r="A105" s="133" t="s">
        <v>587</v>
      </c>
      <c r="B105" s="137" t="s">
        <v>635</v>
      </c>
      <c r="C105" s="137" t="s">
        <v>272</v>
      </c>
      <c r="D105" s="134" t="s">
        <v>636</v>
      </c>
      <c r="E105" s="135">
        <v>10542765</v>
      </c>
      <c r="F105" s="135">
        <v>117884105</v>
      </c>
      <c r="G105" s="135">
        <v>9172771</v>
      </c>
      <c r="H105" s="135">
        <v>93903304</v>
      </c>
      <c r="I105" s="135">
        <v>1369994</v>
      </c>
      <c r="J105" s="136">
        <v>23980801</v>
      </c>
    </row>
    <row r="106" spans="1:10" x14ac:dyDescent="0.25">
      <c r="A106" s="133" t="s">
        <v>587</v>
      </c>
      <c r="B106" s="137" t="s">
        <v>635</v>
      </c>
      <c r="C106" s="137" t="s">
        <v>511</v>
      </c>
      <c r="D106" s="134" t="s">
        <v>583</v>
      </c>
      <c r="E106" s="135">
        <v>4772436</v>
      </c>
      <c r="F106" s="135">
        <v>64446549</v>
      </c>
      <c r="G106" s="135">
        <v>4772436</v>
      </c>
      <c r="H106" s="135">
        <v>64446549</v>
      </c>
      <c r="I106" s="135">
        <v>0</v>
      </c>
      <c r="J106" s="136">
        <v>0</v>
      </c>
    </row>
    <row r="107" spans="1:10" x14ac:dyDescent="0.25">
      <c r="A107" s="133" t="s">
        <v>587</v>
      </c>
      <c r="B107" s="137" t="s">
        <v>635</v>
      </c>
      <c r="C107" s="137" t="s">
        <v>515</v>
      </c>
      <c r="D107" s="134" t="s">
        <v>637</v>
      </c>
      <c r="E107" s="135">
        <v>0</v>
      </c>
      <c r="F107" s="135">
        <v>557500</v>
      </c>
      <c r="G107" s="135">
        <v>0</v>
      </c>
      <c r="H107" s="135">
        <v>557500</v>
      </c>
      <c r="I107" s="135">
        <v>0</v>
      </c>
      <c r="J107" s="136">
        <v>0</v>
      </c>
    </row>
    <row r="108" spans="1:10" x14ac:dyDescent="0.25">
      <c r="A108" s="133" t="s">
        <v>587</v>
      </c>
      <c r="B108" s="137" t="s">
        <v>635</v>
      </c>
      <c r="C108" s="137" t="s">
        <v>531</v>
      </c>
      <c r="D108" s="134" t="s">
        <v>638</v>
      </c>
      <c r="E108" s="135">
        <v>5770329</v>
      </c>
      <c r="F108" s="135">
        <v>52880056</v>
      </c>
      <c r="G108" s="135">
        <v>4400335</v>
      </c>
      <c r="H108" s="135">
        <v>28899255</v>
      </c>
      <c r="I108" s="135">
        <v>1369994</v>
      </c>
      <c r="J108" s="136">
        <v>23980801</v>
      </c>
    </row>
    <row r="109" spans="1:10" x14ac:dyDescent="0.25">
      <c r="A109" s="133" t="s">
        <v>520</v>
      </c>
      <c r="B109" s="137" t="s">
        <v>272</v>
      </c>
      <c r="C109" s="137" t="s">
        <v>272</v>
      </c>
      <c r="D109" s="134" t="s">
        <v>639</v>
      </c>
      <c r="E109" s="135">
        <v>1891214</v>
      </c>
      <c r="F109" s="135">
        <v>29654018</v>
      </c>
      <c r="G109" s="135">
        <v>1891214</v>
      </c>
      <c r="H109" s="135">
        <v>29654018</v>
      </c>
      <c r="I109" s="135">
        <v>0</v>
      </c>
      <c r="J109" s="136">
        <v>0</v>
      </c>
    </row>
    <row r="110" spans="1:10" x14ac:dyDescent="0.25">
      <c r="A110" s="133" t="s">
        <v>520</v>
      </c>
      <c r="B110" s="137" t="s">
        <v>640</v>
      </c>
      <c r="C110" s="137" t="s">
        <v>272</v>
      </c>
      <c r="D110" s="134" t="s">
        <v>641</v>
      </c>
      <c r="E110" s="135">
        <v>1891214</v>
      </c>
      <c r="F110" s="135">
        <v>29654018</v>
      </c>
      <c r="G110" s="135">
        <v>1891214</v>
      </c>
      <c r="H110" s="135">
        <v>29654018</v>
      </c>
      <c r="I110" s="135">
        <v>0</v>
      </c>
      <c r="J110" s="136">
        <v>0</v>
      </c>
    </row>
    <row r="111" spans="1:10" x14ac:dyDescent="0.25">
      <c r="A111" s="133" t="s">
        <v>520</v>
      </c>
      <c r="B111" s="137" t="s">
        <v>640</v>
      </c>
      <c r="C111" s="137" t="s">
        <v>511</v>
      </c>
      <c r="D111" s="134" t="s">
        <v>642</v>
      </c>
      <c r="E111" s="135">
        <v>1839933</v>
      </c>
      <c r="F111" s="135">
        <v>29089927</v>
      </c>
      <c r="G111" s="135">
        <v>1839933</v>
      </c>
      <c r="H111" s="135">
        <v>29089927</v>
      </c>
      <c r="I111" s="135">
        <v>0</v>
      </c>
      <c r="J111" s="136">
        <v>0</v>
      </c>
    </row>
    <row r="112" spans="1:10" x14ac:dyDescent="0.25">
      <c r="A112" s="133" t="s">
        <v>520</v>
      </c>
      <c r="B112" s="137" t="s">
        <v>640</v>
      </c>
      <c r="C112" s="137" t="s">
        <v>515</v>
      </c>
      <c r="D112" s="134" t="s">
        <v>643</v>
      </c>
      <c r="E112" s="135">
        <v>51281</v>
      </c>
      <c r="F112" s="135">
        <v>564091</v>
      </c>
      <c r="G112" s="135">
        <v>51281</v>
      </c>
      <c r="H112" s="135">
        <v>564091</v>
      </c>
      <c r="I112" s="135">
        <v>0</v>
      </c>
      <c r="J112" s="136">
        <v>0</v>
      </c>
    </row>
    <row r="113" spans="1:10" x14ac:dyDescent="0.25">
      <c r="A113" s="133" t="s">
        <v>526</v>
      </c>
      <c r="B113" s="137" t="s">
        <v>272</v>
      </c>
      <c r="C113" s="137" t="s">
        <v>272</v>
      </c>
      <c r="D113" s="134" t="s">
        <v>644</v>
      </c>
      <c r="E113" s="135">
        <v>2970</v>
      </c>
      <c r="F113" s="135">
        <v>1523115</v>
      </c>
      <c r="G113" s="135">
        <v>2970</v>
      </c>
      <c r="H113" s="135">
        <v>1523115</v>
      </c>
      <c r="I113" s="135">
        <v>0</v>
      </c>
      <c r="J113" s="136">
        <v>0</v>
      </c>
    </row>
    <row r="114" spans="1:10" x14ac:dyDescent="0.25">
      <c r="A114" s="133" t="s">
        <v>526</v>
      </c>
      <c r="B114" s="137" t="s">
        <v>645</v>
      </c>
      <c r="C114" s="137" t="s">
        <v>272</v>
      </c>
      <c r="D114" s="134" t="s">
        <v>395</v>
      </c>
      <c r="E114" s="135">
        <v>2970</v>
      </c>
      <c r="F114" s="135">
        <v>1523115</v>
      </c>
      <c r="G114" s="135">
        <v>2970</v>
      </c>
      <c r="H114" s="135">
        <v>1523115</v>
      </c>
      <c r="I114" s="135">
        <v>0</v>
      </c>
      <c r="J114" s="136">
        <v>0</v>
      </c>
    </row>
    <row r="115" spans="1:10" x14ac:dyDescent="0.25">
      <c r="A115" s="133" t="s">
        <v>526</v>
      </c>
      <c r="B115" s="137" t="s">
        <v>645</v>
      </c>
      <c r="C115" s="137" t="s">
        <v>511</v>
      </c>
      <c r="D115" s="134" t="s">
        <v>699</v>
      </c>
      <c r="E115" s="135">
        <v>2970</v>
      </c>
      <c r="F115" s="135">
        <v>2970</v>
      </c>
      <c r="G115" s="135">
        <v>2970</v>
      </c>
      <c r="H115" s="135">
        <v>2970</v>
      </c>
      <c r="I115" s="135">
        <v>0</v>
      </c>
      <c r="J115" s="136">
        <v>0</v>
      </c>
    </row>
    <row r="116" spans="1:10" x14ac:dyDescent="0.25">
      <c r="A116" s="133" t="s">
        <v>526</v>
      </c>
      <c r="B116" s="137" t="s">
        <v>645</v>
      </c>
      <c r="C116" s="137" t="s">
        <v>515</v>
      </c>
      <c r="D116" s="134" t="s">
        <v>646</v>
      </c>
      <c r="E116" s="135">
        <v>0</v>
      </c>
      <c r="F116" s="135">
        <v>1520145</v>
      </c>
      <c r="G116" s="135">
        <v>0</v>
      </c>
      <c r="H116" s="135">
        <v>1520145</v>
      </c>
      <c r="I116" s="135">
        <v>0</v>
      </c>
      <c r="J116" s="136">
        <v>0</v>
      </c>
    </row>
    <row r="117" spans="1:10" x14ac:dyDescent="0.25">
      <c r="A117" s="133" t="s">
        <v>272</v>
      </c>
      <c r="B117" s="137" t="s">
        <v>272</v>
      </c>
      <c r="C117" s="137" t="s">
        <v>272</v>
      </c>
      <c r="D117" s="134" t="s">
        <v>573</v>
      </c>
      <c r="E117" s="135">
        <v>33727693</v>
      </c>
      <c r="F117" s="135">
        <v>193517592</v>
      </c>
      <c r="G117" s="135">
        <v>6054872</v>
      </c>
      <c r="H117" s="135">
        <v>23995818</v>
      </c>
      <c r="I117" s="135">
        <v>27672821</v>
      </c>
      <c r="J117" s="136">
        <v>169521774</v>
      </c>
    </row>
    <row r="118" spans="1:10" x14ac:dyDescent="0.25">
      <c r="A118" s="133" t="s">
        <v>511</v>
      </c>
      <c r="B118" s="137" t="s">
        <v>272</v>
      </c>
      <c r="C118" s="137" t="s">
        <v>272</v>
      </c>
      <c r="D118" s="134" t="s">
        <v>580</v>
      </c>
      <c r="E118" s="135">
        <v>6754004</v>
      </c>
      <c r="F118" s="135">
        <v>24840181</v>
      </c>
      <c r="G118" s="135">
        <v>2280964</v>
      </c>
      <c r="H118" s="135">
        <v>7885234</v>
      </c>
      <c r="I118" s="135">
        <v>4473040</v>
      </c>
      <c r="J118" s="136">
        <v>16954947</v>
      </c>
    </row>
    <row r="119" spans="1:10" x14ac:dyDescent="0.25">
      <c r="A119" s="133" t="s">
        <v>511</v>
      </c>
      <c r="B119" s="137" t="s">
        <v>581</v>
      </c>
      <c r="C119" s="137" t="s">
        <v>272</v>
      </c>
      <c r="D119" s="134" t="s">
        <v>582</v>
      </c>
      <c r="E119" s="135">
        <v>240964</v>
      </c>
      <c r="F119" s="135">
        <v>1647302</v>
      </c>
      <c r="G119" s="135">
        <v>240964</v>
      </c>
      <c r="H119" s="135">
        <v>1647302</v>
      </c>
      <c r="I119" s="135">
        <v>0</v>
      </c>
      <c r="J119" s="136">
        <v>0</v>
      </c>
    </row>
    <row r="120" spans="1:10" x14ac:dyDescent="0.25">
      <c r="A120" s="133" t="s">
        <v>511</v>
      </c>
      <c r="B120" s="137" t="s">
        <v>581</v>
      </c>
      <c r="C120" s="137" t="s">
        <v>647</v>
      </c>
      <c r="D120" s="134" t="s">
        <v>648</v>
      </c>
      <c r="E120" s="135">
        <v>240964</v>
      </c>
      <c r="F120" s="135">
        <v>1647302</v>
      </c>
      <c r="G120" s="135">
        <v>240964</v>
      </c>
      <c r="H120" s="135">
        <v>1647302</v>
      </c>
      <c r="I120" s="135">
        <v>0</v>
      </c>
      <c r="J120" s="136">
        <v>0</v>
      </c>
    </row>
    <row r="121" spans="1:10" x14ac:dyDescent="0.25">
      <c r="A121" s="133" t="s">
        <v>511</v>
      </c>
      <c r="B121" s="137" t="s">
        <v>589</v>
      </c>
      <c r="C121" s="137" t="s">
        <v>272</v>
      </c>
      <c r="D121" s="134" t="s">
        <v>590</v>
      </c>
      <c r="E121" s="135">
        <v>6513040</v>
      </c>
      <c r="F121" s="135">
        <v>22542879</v>
      </c>
      <c r="G121" s="135">
        <v>2040000</v>
      </c>
      <c r="H121" s="135">
        <v>5587932</v>
      </c>
      <c r="I121" s="135">
        <v>4473040</v>
      </c>
      <c r="J121" s="136">
        <v>16954947</v>
      </c>
    </row>
    <row r="122" spans="1:10" x14ac:dyDescent="0.25">
      <c r="A122" s="133" t="s">
        <v>511</v>
      </c>
      <c r="B122" s="137" t="s">
        <v>589</v>
      </c>
      <c r="C122" s="137" t="s">
        <v>647</v>
      </c>
      <c r="D122" s="134" t="s">
        <v>648</v>
      </c>
      <c r="E122" s="135">
        <v>6513040</v>
      </c>
      <c r="F122" s="135">
        <v>22542879</v>
      </c>
      <c r="G122" s="135">
        <v>2040000</v>
      </c>
      <c r="H122" s="135">
        <v>5587932</v>
      </c>
      <c r="I122" s="135">
        <v>4473040</v>
      </c>
      <c r="J122" s="136">
        <v>16954947</v>
      </c>
    </row>
    <row r="123" spans="1:10" x14ac:dyDescent="0.25">
      <c r="A123" s="133" t="s">
        <v>511</v>
      </c>
      <c r="B123" s="137" t="s">
        <v>599</v>
      </c>
      <c r="C123" s="137" t="s">
        <v>272</v>
      </c>
      <c r="D123" s="134" t="s">
        <v>600</v>
      </c>
      <c r="E123" s="135">
        <v>0</v>
      </c>
      <c r="F123" s="135">
        <v>650000</v>
      </c>
      <c r="G123" s="135">
        <v>0</v>
      </c>
      <c r="H123" s="135">
        <v>650000</v>
      </c>
      <c r="I123" s="135">
        <v>0</v>
      </c>
      <c r="J123" s="136">
        <v>0</v>
      </c>
    </row>
    <row r="124" spans="1:10" x14ac:dyDescent="0.25">
      <c r="A124" s="133" t="s">
        <v>511</v>
      </c>
      <c r="B124" s="137" t="s">
        <v>599</v>
      </c>
      <c r="C124" s="137" t="s">
        <v>647</v>
      </c>
      <c r="D124" s="134" t="s">
        <v>648</v>
      </c>
      <c r="E124" s="135">
        <v>0</v>
      </c>
      <c r="F124" s="135">
        <v>650000</v>
      </c>
      <c r="G124" s="135">
        <v>0</v>
      </c>
      <c r="H124" s="135">
        <v>650000</v>
      </c>
      <c r="I124" s="135">
        <v>0</v>
      </c>
      <c r="J124" s="136">
        <v>0</v>
      </c>
    </row>
    <row r="125" spans="1:10" x14ac:dyDescent="0.25">
      <c r="A125" s="133" t="s">
        <v>515</v>
      </c>
      <c r="B125" s="137" t="s">
        <v>272</v>
      </c>
      <c r="C125" s="137" t="s">
        <v>272</v>
      </c>
      <c r="D125" s="134" t="s">
        <v>602</v>
      </c>
      <c r="E125" s="135">
        <v>0</v>
      </c>
      <c r="F125" s="135">
        <v>96500</v>
      </c>
      <c r="G125" s="135">
        <v>0</v>
      </c>
      <c r="H125" s="135">
        <v>96500</v>
      </c>
      <c r="I125" s="135">
        <v>0</v>
      </c>
      <c r="J125" s="136">
        <v>0</v>
      </c>
    </row>
    <row r="126" spans="1:10" x14ac:dyDescent="0.25">
      <c r="A126" s="133" t="s">
        <v>515</v>
      </c>
      <c r="B126" s="137" t="s">
        <v>603</v>
      </c>
      <c r="C126" s="137" t="s">
        <v>272</v>
      </c>
      <c r="D126" s="134" t="s">
        <v>604</v>
      </c>
      <c r="E126" s="135">
        <v>0</v>
      </c>
      <c r="F126" s="135">
        <v>96500</v>
      </c>
      <c r="G126" s="135">
        <v>0</v>
      </c>
      <c r="H126" s="135">
        <v>96500</v>
      </c>
      <c r="I126" s="135">
        <v>0</v>
      </c>
      <c r="J126" s="136">
        <v>0</v>
      </c>
    </row>
    <row r="127" spans="1:10" x14ac:dyDescent="0.25">
      <c r="A127" s="133" t="s">
        <v>515</v>
      </c>
      <c r="B127" s="137" t="s">
        <v>603</v>
      </c>
      <c r="C127" s="137" t="s">
        <v>647</v>
      </c>
      <c r="D127" s="134" t="s">
        <v>648</v>
      </c>
      <c r="E127" s="135">
        <v>0</v>
      </c>
      <c r="F127" s="135">
        <v>96500</v>
      </c>
      <c r="G127" s="135">
        <v>0</v>
      </c>
      <c r="H127" s="135">
        <v>96500</v>
      </c>
      <c r="I127" s="135">
        <v>0</v>
      </c>
      <c r="J127" s="136">
        <v>0</v>
      </c>
    </row>
    <row r="128" spans="1:10" x14ac:dyDescent="0.25">
      <c r="A128" s="133" t="s">
        <v>531</v>
      </c>
      <c r="B128" s="137" t="s">
        <v>272</v>
      </c>
      <c r="C128" s="137" t="s">
        <v>272</v>
      </c>
      <c r="D128" s="134" t="s">
        <v>609</v>
      </c>
      <c r="E128" s="135">
        <v>25552118</v>
      </c>
      <c r="F128" s="135">
        <v>158503934</v>
      </c>
      <c r="G128" s="135">
        <v>3052337</v>
      </c>
      <c r="H128" s="135">
        <v>6637107</v>
      </c>
      <c r="I128" s="135">
        <v>22499781</v>
      </c>
      <c r="J128" s="136">
        <v>151866827</v>
      </c>
    </row>
    <row r="129" spans="1:10" x14ac:dyDescent="0.25">
      <c r="A129" s="133" t="s">
        <v>531</v>
      </c>
      <c r="B129" s="137" t="s">
        <v>610</v>
      </c>
      <c r="C129" s="137" t="s">
        <v>272</v>
      </c>
      <c r="D129" s="134" t="s">
        <v>611</v>
      </c>
      <c r="E129" s="135">
        <v>0</v>
      </c>
      <c r="F129" s="135">
        <v>959400</v>
      </c>
      <c r="G129" s="135">
        <v>0</v>
      </c>
      <c r="H129" s="135">
        <v>136580</v>
      </c>
      <c r="I129" s="135">
        <v>0</v>
      </c>
      <c r="J129" s="136">
        <v>822820</v>
      </c>
    </row>
    <row r="130" spans="1:10" x14ac:dyDescent="0.25">
      <c r="A130" s="133" t="s">
        <v>531</v>
      </c>
      <c r="B130" s="137" t="s">
        <v>610</v>
      </c>
      <c r="C130" s="137" t="s">
        <v>587</v>
      </c>
      <c r="D130" s="134" t="s">
        <v>678</v>
      </c>
      <c r="E130" s="135">
        <v>0</v>
      </c>
      <c r="F130" s="135">
        <v>959400</v>
      </c>
      <c r="G130" s="135">
        <v>0</v>
      </c>
      <c r="H130" s="135">
        <v>136580</v>
      </c>
      <c r="I130" s="135">
        <v>0</v>
      </c>
      <c r="J130" s="136">
        <v>822820</v>
      </c>
    </row>
    <row r="131" spans="1:10" x14ac:dyDescent="0.25">
      <c r="A131" s="133" t="s">
        <v>531</v>
      </c>
      <c r="B131" s="137" t="s">
        <v>616</v>
      </c>
      <c r="C131" s="137" t="s">
        <v>272</v>
      </c>
      <c r="D131" s="134" t="s">
        <v>617</v>
      </c>
      <c r="E131" s="135">
        <v>25552118</v>
      </c>
      <c r="F131" s="135">
        <v>157228682</v>
      </c>
      <c r="G131" s="135">
        <v>3052337</v>
      </c>
      <c r="H131" s="135">
        <v>6451627</v>
      </c>
      <c r="I131" s="135">
        <v>22499781</v>
      </c>
      <c r="J131" s="136">
        <v>150777055</v>
      </c>
    </row>
    <row r="132" spans="1:10" x14ac:dyDescent="0.25">
      <c r="A132" s="133" t="s">
        <v>531</v>
      </c>
      <c r="B132" s="137" t="s">
        <v>616</v>
      </c>
      <c r="C132" s="137" t="s">
        <v>531</v>
      </c>
      <c r="D132" s="134" t="s">
        <v>649</v>
      </c>
      <c r="E132" s="135">
        <v>25552118</v>
      </c>
      <c r="F132" s="135">
        <v>157228682</v>
      </c>
      <c r="G132" s="135">
        <v>3052337</v>
      </c>
      <c r="H132" s="135">
        <v>6451627</v>
      </c>
      <c r="I132" s="135">
        <v>22499781</v>
      </c>
      <c r="J132" s="136">
        <v>150777055</v>
      </c>
    </row>
    <row r="133" spans="1:10" x14ac:dyDescent="0.25">
      <c r="A133" s="133" t="s">
        <v>531</v>
      </c>
      <c r="B133" s="137" t="s">
        <v>619</v>
      </c>
      <c r="C133" s="137" t="s">
        <v>272</v>
      </c>
      <c r="D133" s="134" t="s">
        <v>620</v>
      </c>
      <c r="E133" s="135">
        <v>0</v>
      </c>
      <c r="F133" s="135">
        <v>315852</v>
      </c>
      <c r="G133" s="135">
        <v>0</v>
      </c>
      <c r="H133" s="135">
        <v>48900</v>
      </c>
      <c r="I133" s="135">
        <v>0</v>
      </c>
      <c r="J133" s="136">
        <v>266952</v>
      </c>
    </row>
    <row r="134" spans="1:10" x14ac:dyDescent="0.25">
      <c r="A134" s="133" t="s">
        <v>531</v>
      </c>
      <c r="B134" s="137" t="s">
        <v>619</v>
      </c>
      <c r="C134" s="137" t="s">
        <v>555</v>
      </c>
      <c r="D134" s="134" t="s">
        <v>692</v>
      </c>
      <c r="E134" s="135">
        <v>0</v>
      </c>
      <c r="F134" s="135">
        <v>180000</v>
      </c>
      <c r="G134" s="135">
        <v>0</v>
      </c>
      <c r="H134" s="135">
        <v>0</v>
      </c>
      <c r="I134" s="135">
        <v>0</v>
      </c>
      <c r="J134" s="136">
        <v>180000</v>
      </c>
    </row>
    <row r="135" spans="1:10" x14ac:dyDescent="0.25">
      <c r="A135" s="133" t="s">
        <v>531</v>
      </c>
      <c r="B135" s="137" t="s">
        <v>619</v>
      </c>
      <c r="C135" s="137" t="s">
        <v>526</v>
      </c>
      <c r="D135" s="134" t="s">
        <v>650</v>
      </c>
      <c r="E135" s="135">
        <v>0</v>
      </c>
      <c r="F135" s="135">
        <v>86952</v>
      </c>
      <c r="G135" s="135">
        <v>0</v>
      </c>
      <c r="H135" s="135">
        <v>0</v>
      </c>
      <c r="I135" s="135">
        <v>0</v>
      </c>
      <c r="J135" s="136">
        <v>86952</v>
      </c>
    </row>
    <row r="136" spans="1:10" x14ac:dyDescent="0.25">
      <c r="A136" s="133" t="s">
        <v>531</v>
      </c>
      <c r="B136" s="137" t="s">
        <v>619</v>
      </c>
      <c r="C136" s="137" t="s">
        <v>647</v>
      </c>
      <c r="D136" s="134" t="s">
        <v>648</v>
      </c>
      <c r="E136" s="135">
        <v>0</v>
      </c>
      <c r="F136" s="135">
        <v>48900</v>
      </c>
      <c r="G136" s="135">
        <v>0</v>
      </c>
      <c r="H136" s="135">
        <v>48900</v>
      </c>
      <c r="I136" s="135">
        <v>0</v>
      </c>
      <c r="J136" s="136">
        <v>0</v>
      </c>
    </row>
    <row r="137" spans="1:10" x14ac:dyDescent="0.25">
      <c r="A137" s="133" t="s">
        <v>517</v>
      </c>
      <c r="B137" s="137" t="s">
        <v>272</v>
      </c>
      <c r="C137" s="137" t="s">
        <v>272</v>
      </c>
      <c r="D137" s="134" t="s">
        <v>624</v>
      </c>
      <c r="E137" s="135">
        <v>636071</v>
      </c>
      <c r="F137" s="135">
        <v>4146325</v>
      </c>
      <c r="G137" s="135">
        <v>636071</v>
      </c>
      <c r="H137" s="135">
        <v>4146325</v>
      </c>
      <c r="I137" s="135">
        <v>0</v>
      </c>
      <c r="J137" s="136">
        <v>0</v>
      </c>
    </row>
    <row r="138" spans="1:10" x14ac:dyDescent="0.25">
      <c r="A138" s="133" t="s">
        <v>517</v>
      </c>
      <c r="B138" s="137" t="s">
        <v>628</v>
      </c>
      <c r="C138" s="137" t="s">
        <v>272</v>
      </c>
      <c r="D138" s="134" t="s">
        <v>629</v>
      </c>
      <c r="E138" s="135">
        <v>636071</v>
      </c>
      <c r="F138" s="135">
        <v>4146325</v>
      </c>
      <c r="G138" s="135">
        <v>636071</v>
      </c>
      <c r="H138" s="135">
        <v>4146325</v>
      </c>
      <c r="I138" s="135">
        <v>0</v>
      </c>
      <c r="J138" s="136">
        <v>0</v>
      </c>
    </row>
    <row r="139" spans="1:10" x14ac:dyDescent="0.25">
      <c r="A139" s="133" t="s">
        <v>517</v>
      </c>
      <c r="B139" s="137" t="s">
        <v>628</v>
      </c>
      <c r="C139" s="137" t="s">
        <v>647</v>
      </c>
      <c r="D139" s="134" t="s">
        <v>648</v>
      </c>
      <c r="E139" s="135">
        <v>636071</v>
      </c>
      <c r="F139" s="135">
        <v>4146325</v>
      </c>
      <c r="G139" s="135">
        <v>636071</v>
      </c>
      <c r="H139" s="135">
        <v>4146325</v>
      </c>
      <c r="I139" s="135">
        <v>0</v>
      </c>
      <c r="J139" s="136">
        <v>0</v>
      </c>
    </row>
    <row r="140" spans="1:10" x14ac:dyDescent="0.25">
      <c r="A140" s="133" t="s">
        <v>587</v>
      </c>
      <c r="B140" s="137" t="s">
        <v>272</v>
      </c>
      <c r="C140" s="137" t="s">
        <v>272</v>
      </c>
      <c r="D140" s="134" t="s">
        <v>631</v>
      </c>
      <c r="E140" s="135">
        <v>785500</v>
      </c>
      <c r="F140" s="135">
        <v>5930652</v>
      </c>
      <c r="G140" s="135">
        <v>85500</v>
      </c>
      <c r="H140" s="135">
        <v>5230652</v>
      </c>
      <c r="I140" s="135">
        <v>700000</v>
      </c>
      <c r="J140" s="136">
        <v>700000</v>
      </c>
    </row>
    <row r="141" spans="1:10" x14ac:dyDescent="0.25">
      <c r="A141" s="133" t="s">
        <v>587</v>
      </c>
      <c r="B141" s="137" t="s">
        <v>635</v>
      </c>
      <c r="C141" s="137" t="s">
        <v>272</v>
      </c>
      <c r="D141" s="134" t="s">
        <v>636</v>
      </c>
      <c r="E141" s="135">
        <v>785500</v>
      </c>
      <c r="F141" s="135">
        <v>5930652</v>
      </c>
      <c r="G141" s="135">
        <v>85500</v>
      </c>
      <c r="H141" s="135">
        <v>5230652</v>
      </c>
      <c r="I141" s="135">
        <v>700000</v>
      </c>
      <c r="J141" s="136">
        <v>700000</v>
      </c>
    </row>
    <row r="142" spans="1:10" x14ac:dyDescent="0.25">
      <c r="A142" s="133" t="s">
        <v>587</v>
      </c>
      <c r="B142" s="137" t="s">
        <v>635</v>
      </c>
      <c r="C142" s="137" t="s">
        <v>647</v>
      </c>
      <c r="D142" s="134" t="s">
        <v>648</v>
      </c>
      <c r="E142" s="135">
        <v>785500</v>
      </c>
      <c r="F142" s="135">
        <v>5930652</v>
      </c>
      <c r="G142" s="135">
        <v>85500</v>
      </c>
      <c r="H142" s="135">
        <v>5230652</v>
      </c>
      <c r="I142" s="135">
        <v>700000</v>
      </c>
      <c r="J142" s="136">
        <v>700000</v>
      </c>
    </row>
    <row r="143" spans="1:10" x14ac:dyDescent="0.25">
      <c r="A143" s="133" t="s">
        <v>272</v>
      </c>
      <c r="B143" s="137" t="s">
        <v>272</v>
      </c>
      <c r="C143" s="137" t="s">
        <v>272</v>
      </c>
      <c r="D143" s="134" t="s">
        <v>651</v>
      </c>
      <c r="E143" s="135">
        <v>572455</v>
      </c>
      <c r="F143" s="135">
        <v>-1222001</v>
      </c>
      <c r="G143" s="135">
        <v>572455</v>
      </c>
      <c r="H143" s="135">
        <v>-1222001</v>
      </c>
      <c r="I143" s="135">
        <v>0</v>
      </c>
      <c r="J143" s="136">
        <v>0</v>
      </c>
    </row>
    <row r="144" spans="1:10" x14ac:dyDescent="0.25">
      <c r="D144" s="134" t="s">
        <v>694</v>
      </c>
      <c r="E144" s="135">
        <v>-5004338</v>
      </c>
      <c r="F144" s="135">
        <v>22943007</v>
      </c>
    </row>
    <row r="145" spans="1:10" x14ac:dyDescent="0.25">
      <c r="D145" s="134" t="s">
        <v>679</v>
      </c>
      <c r="E145" s="135">
        <v>614</v>
      </c>
      <c r="F145" s="135">
        <f>614+559714</f>
        <v>560328</v>
      </c>
    </row>
    <row r="146" spans="1:10" x14ac:dyDescent="0.25">
      <c r="A146" s="133" t="s">
        <v>272</v>
      </c>
      <c r="B146" s="137" t="s">
        <v>272</v>
      </c>
      <c r="C146" s="137" t="s">
        <v>272</v>
      </c>
      <c r="D146" s="134" t="s">
        <v>654</v>
      </c>
      <c r="E146" s="135">
        <f>76806720+E144+E145</f>
        <v>71802996</v>
      </c>
      <c r="F146" s="135">
        <f>610127760+F144+F145</f>
        <v>633631095</v>
      </c>
      <c r="G146" s="135" t="s">
        <v>272</v>
      </c>
      <c r="H146" s="135" t="s">
        <v>272</v>
      </c>
      <c r="I146" s="135" t="s">
        <v>272</v>
      </c>
      <c r="J146" s="136" t="s">
        <v>272</v>
      </c>
    </row>
    <row r="147" spans="1:10" x14ac:dyDescent="0.25">
      <c r="A147" s="133" t="s">
        <v>272</v>
      </c>
      <c r="B147" s="137" t="s">
        <v>272</v>
      </c>
      <c r="C147" s="137" t="s">
        <v>272</v>
      </c>
      <c r="D147" s="134" t="s">
        <v>272</v>
      </c>
      <c r="E147" s="135" t="s">
        <v>272</v>
      </c>
      <c r="F147" s="135" t="s">
        <v>272</v>
      </c>
      <c r="G147" s="135" t="s">
        <v>272</v>
      </c>
      <c r="H147" s="135" t="s">
        <v>272</v>
      </c>
      <c r="I147" s="135" t="s">
        <v>272</v>
      </c>
      <c r="J147" s="136" t="s">
        <v>272</v>
      </c>
    </row>
    <row r="148" spans="1:10" x14ac:dyDescent="0.25">
      <c r="A148" s="133" t="s">
        <v>272</v>
      </c>
      <c r="B148" s="137" t="s">
        <v>272</v>
      </c>
      <c r="C148" s="137" t="s">
        <v>272</v>
      </c>
      <c r="D148" s="134" t="s">
        <v>655</v>
      </c>
      <c r="E148" s="135">
        <v>83430377</v>
      </c>
      <c r="F148" s="135" t="s">
        <v>272</v>
      </c>
      <c r="G148" s="135" t="s">
        <v>272</v>
      </c>
      <c r="H148" s="135" t="s">
        <v>272</v>
      </c>
      <c r="I148" s="135" t="s">
        <v>272</v>
      </c>
      <c r="J148" s="136" t="s">
        <v>272</v>
      </c>
    </row>
    <row r="149" spans="1:10" x14ac:dyDescent="0.25">
      <c r="A149" s="133" t="s">
        <v>272</v>
      </c>
      <c r="B149" s="137" t="s">
        <v>272</v>
      </c>
      <c r="C149" s="137" t="s">
        <v>272</v>
      </c>
      <c r="D149" s="134" t="s">
        <v>656</v>
      </c>
      <c r="E149" s="135">
        <f>E148+256641469-E146</f>
        <v>268268850</v>
      </c>
      <c r="F149" s="135" t="s">
        <v>272</v>
      </c>
      <c r="G149" s="135" t="s">
        <v>272</v>
      </c>
      <c r="H149" s="135" t="s">
        <v>272</v>
      </c>
      <c r="I149" s="135" t="s">
        <v>272</v>
      </c>
      <c r="J149" s="136" t="s">
        <v>272</v>
      </c>
    </row>
    <row r="150" spans="1:10" x14ac:dyDescent="0.25">
      <c r="A150" s="133" t="s">
        <v>272</v>
      </c>
      <c r="B150" s="137" t="s">
        <v>272</v>
      </c>
      <c r="C150" s="137" t="s">
        <v>272</v>
      </c>
      <c r="D150" s="134" t="s">
        <v>657</v>
      </c>
      <c r="E150" s="135">
        <v>11281872</v>
      </c>
      <c r="F150" s="135" t="s">
        <v>272</v>
      </c>
      <c r="G150" s="135" t="s">
        <v>272</v>
      </c>
      <c r="H150" s="135" t="s">
        <v>272</v>
      </c>
      <c r="I150" s="135" t="s">
        <v>272</v>
      </c>
      <c r="J150" s="136" t="s">
        <v>272</v>
      </c>
    </row>
    <row r="151" spans="1:10" x14ac:dyDescent="0.25">
      <c r="A151" s="133" t="s">
        <v>272</v>
      </c>
      <c r="B151" s="137" t="s">
        <v>272</v>
      </c>
      <c r="C151" s="137" t="s">
        <v>272</v>
      </c>
      <c r="D151" s="134" t="s">
        <v>658</v>
      </c>
      <c r="E151" s="135">
        <f>SUM(E149:E150)</f>
        <v>279550722</v>
      </c>
      <c r="F151" s="135" t="s">
        <v>272</v>
      </c>
      <c r="G151" s="135" t="s">
        <v>272</v>
      </c>
      <c r="H151" s="135" t="s">
        <v>272</v>
      </c>
      <c r="I151" s="135" t="s">
        <v>272</v>
      </c>
      <c r="J151" s="136" t="s">
        <v>272</v>
      </c>
    </row>
    <row r="152" spans="1:10" x14ac:dyDescent="0.25">
      <c r="A152" s="202" t="s">
        <v>700</v>
      </c>
      <c r="B152" s="202" t="s">
        <v>272</v>
      </c>
      <c r="C152" s="202" t="s">
        <v>272</v>
      </c>
      <c r="D152" s="202" t="s">
        <v>272</v>
      </c>
      <c r="E152" s="202" t="s">
        <v>272</v>
      </c>
      <c r="F152" s="202" t="s">
        <v>272</v>
      </c>
      <c r="G152" s="202" t="s">
        <v>272</v>
      </c>
      <c r="H152" s="202" t="s">
        <v>272</v>
      </c>
      <c r="I152" s="202" t="s">
        <v>272</v>
      </c>
      <c r="J152" s="202" t="s">
        <v>272</v>
      </c>
    </row>
  </sheetData>
  <mergeCells count="9">
    <mergeCell ref="A152:J152"/>
    <mergeCell ref="A1:D1"/>
    <mergeCell ref="E1:F1"/>
    <mergeCell ref="G1:H1"/>
    <mergeCell ref="I1:J1"/>
    <mergeCell ref="A57:D57"/>
    <mergeCell ref="E57:F57"/>
    <mergeCell ref="G57:H57"/>
    <mergeCell ref="I57:J57"/>
  </mergeCells>
  <phoneticPr fontId="17" type="noConversion"/>
  <pageMargins left="0.39370078740157483" right="0.39370078740157483" top="1.2598425196850394" bottom="0.98425196850393704" header="0.51181102362204722" footer="0.51181102362204722"/>
  <pageSetup paperSize="9" orientation="landscape" useFirstPageNumber="1" r:id="rId1"/>
  <headerFooter alignWithMargins="0">
    <oddHeader xml:space="preserve">&amp;C&amp;"標楷體,標準"&amp;14 臺東市公所&amp;U
公庫收支月報表&amp;"新細明體,標準"&amp;12&amp;U
&amp;"標楷體,標準"中華民國108年10月(108年度)&amp;L&amp;R&amp;"標楷體,標準"&amp;10第&amp;P頁/共&amp;N頁&amp;"新細明體,標準"&amp;12
&amp;"標楷體,標準"編制機關:臺東市公所
表    號:&amp;10 </oddHeader>
    <oddFooter>&amp;C&amp;L&amp;R&amp;"標楷體,標準"&amp;9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5"/>
  <sheetViews>
    <sheetView zoomScaleNormal="100" zoomScalePageLayoutView="85" workbookViewId="0">
      <selection activeCell="K148" sqref="K148"/>
    </sheetView>
  </sheetViews>
  <sheetFormatPr defaultRowHeight="16.5" x14ac:dyDescent="0.25"/>
  <cols>
    <col min="1" max="1" width="4.75" style="133" customWidth="1"/>
    <col min="2" max="3" width="6.25" style="137" customWidth="1"/>
    <col min="4" max="4" width="31.875" style="134" customWidth="1"/>
    <col min="5" max="5" width="15.625" style="135" customWidth="1"/>
    <col min="6" max="6" width="14.375" style="135" customWidth="1"/>
    <col min="7" max="7" width="13.75" style="135" customWidth="1"/>
    <col min="8" max="8" width="13" style="135" customWidth="1"/>
    <col min="9" max="9" width="14.125" style="135" customWidth="1"/>
    <col min="10" max="10" width="15.875" style="136" customWidth="1"/>
    <col min="11" max="256" width="9" style="138"/>
    <col min="257" max="257" width="4.75" style="138" customWidth="1"/>
    <col min="258" max="259" width="6.25" style="138" customWidth="1"/>
    <col min="260" max="260" width="31.875" style="138" customWidth="1"/>
    <col min="261" max="261" width="15.625" style="138" customWidth="1"/>
    <col min="262" max="262" width="14.375" style="138" customWidth="1"/>
    <col min="263" max="263" width="13.75" style="138" customWidth="1"/>
    <col min="264" max="264" width="13" style="138" customWidth="1"/>
    <col min="265" max="265" width="14.125" style="138" customWidth="1"/>
    <col min="266" max="266" width="15.875" style="138" customWidth="1"/>
    <col min="267" max="512" width="9" style="138"/>
    <col min="513" max="513" width="4.75" style="138" customWidth="1"/>
    <col min="514" max="515" width="6.25" style="138" customWidth="1"/>
    <col min="516" max="516" width="31.875" style="138" customWidth="1"/>
    <col min="517" max="517" width="15.625" style="138" customWidth="1"/>
    <col min="518" max="518" width="14.375" style="138" customWidth="1"/>
    <col min="519" max="519" width="13.75" style="138" customWidth="1"/>
    <col min="520" max="520" width="13" style="138" customWidth="1"/>
    <col min="521" max="521" width="14.125" style="138" customWidth="1"/>
    <col min="522" max="522" width="15.875" style="138" customWidth="1"/>
    <col min="523" max="768" width="9" style="138"/>
    <col min="769" max="769" width="4.75" style="138" customWidth="1"/>
    <col min="770" max="771" width="6.25" style="138" customWidth="1"/>
    <col min="772" max="772" width="31.875" style="138" customWidth="1"/>
    <col min="773" max="773" width="15.625" style="138" customWidth="1"/>
    <col min="774" max="774" width="14.375" style="138" customWidth="1"/>
    <col min="775" max="775" width="13.75" style="138" customWidth="1"/>
    <col min="776" max="776" width="13" style="138" customWidth="1"/>
    <col min="777" max="777" width="14.125" style="138" customWidth="1"/>
    <col min="778" max="778" width="15.875" style="138" customWidth="1"/>
    <col min="779" max="1024" width="9" style="138"/>
    <col min="1025" max="1025" width="4.75" style="138" customWidth="1"/>
    <col min="1026" max="1027" width="6.25" style="138" customWidth="1"/>
    <col min="1028" max="1028" width="31.875" style="138" customWidth="1"/>
    <col min="1029" max="1029" width="15.625" style="138" customWidth="1"/>
    <col min="1030" max="1030" width="14.375" style="138" customWidth="1"/>
    <col min="1031" max="1031" width="13.75" style="138" customWidth="1"/>
    <col min="1032" max="1032" width="13" style="138" customWidth="1"/>
    <col min="1033" max="1033" width="14.125" style="138" customWidth="1"/>
    <col min="1034" max="1034" width="15.875" style="138" customWidth="1"/>
    <col min="1035" max="1280" width="9" style="138"/>
    <col min="1281" max="1281" width="4.75" style="138" customWidth="1"/>
    <col min="1282" max="1283" width="6.25" style="138" customWidth="1"/>
    <col min="1284" max="1284" width="31.875" style="138" customWidth="1"/>
    <col min="1285" max="1285" width="15.625" style="138" customWidth="1"/>
    <col min="1286" max="1286" width="14.375" style="138" customWidth="1"/>
    <col min="1287" max="1287" width="13.75" style="138" customWidth="1"/>
    <col min="1288" max="1288" width="13" style="138" customWidth="1"/>
    <col min="1289" max="1289" width="14.125" style="138" customWidth="1"/>
    <col min="1290" max="1290" width="15.875" style="138" customWidth="1"/>
    <col min="1291" max="1536" width="9" style="138"/>
    <col min="1537" max="1537" width="4.75" style="138" customWidth="1"/>
    <col min="1538" max="1539" width="6.25" style="138" customWidth="1"/>
    <col min="1540" max="1540" width="31.875" style="138" customWidth="1"/>
    <col min="1541" max="1541" width="15.625" style="138" customWidth="1"/>
    <col min="1542" max="1542" width="14.375" style="138" customWidth="1"/>
    <col min="1543" max="1543" width="13.75" style="138" customWidth="1"/>
    <col min="1544" max="1544" width="13" style="138" customWidth="1"/>
    <col min="1545" max="1545" width="14.125" style="138" customWidth="1"/>
    <col min="1546" max="1546" width="15.875" style="138" customWidth="1"/>
    <col min="1547" max="1792" width="9" style="138"/>
    <col min="1793" max="1793" width="4.75" style="138" customWidth="1"/>
    <col min="1794" max="1795" width="6.25" style="138" customWidth="1"/>
    <col min="1796" max="1796" width="31.875" style="138" customWidth="1"/>
    <col min="1797" max="1797" width="15.625" style="138" customWidth="1"/>
    <col min="1798" max="1798" width="14.375" style="138" customWidth="1"/>
    <col min="1799" max="1799" width="13.75" style="138" customWidth="1"/>
    <col min="1800" max="1800" width="13" style="138" customWidth="1"/>
    <col min="1801" max="1801" width="14.125" style="138" customWidth="1"/>
    <col min="1802" max="1802" width="15.875" style="138" customWidth="1"/>
    <col min="1803" max="2048" width="9" style="138"/>
    <col min="2049" max="2049" width="4.75" style="138" customWidth="1"/>
    <col min="2050" max="2051" width="6.25" style="138" customWidth="1"/>
    <col min="2052" max="2052" width="31.875" style="138" customWidth="1"/>
    <col min="2053" max="2053" width="15.625" style="138" customWidth="1"/>
    <col min="2054" max="2054" width="14.375" style="138" customWidth="1"/>
    <col min="2055" max="2055" width="13.75" style="138" customWidth="1"/>
    <col min="2056" max="2056" width="13" style="138" customWidth="1"/>
    <col min="2057" max="2057" width="14.125" style="138" customWidth="1"/>
    <col min="2058" max="2058" width="15.875" style="138" customWidth="1"/>
    <col min="2059" max="2304" width="9" style="138"/>
    <col min="2305" max="2305" width="4.75" style="138" customWidth="1"/>
    <col min="2306" max="2307" width="6.25" style="138" customWidth="1"/>
    <col min="2308" max="2308" width="31.875" style="138" customWidth="1"/>
    <col min="2309" max="2309" width="15.625" style="138" customWidth="1"/>
    <col min="2310" max="2310" width="14.375" style="138" customWidth="1"/>
    <col min="2311" max="2311" width="13.75" style="138" customWidth="1"/>
    <col min="2312" max="2312" width="13" style="138" customWidth="1"/>
    <col min="2313" max="2313" width="14.125" style="138" customWidth="1"/>
    <col min="2314" max="2314" width="15.875" style="138" customWidth="1"/>
    <col min="2315" max="2560" width="9" style="138"/>
    <col min="2561" max="2561" width="4.75" style="138" customWidth="1"/>
    <col min="2562" max="2563" width="6.25" style="138" customWidth="1"/>
    <col min="2564" max="2564" width="31.875" style="138" customWidth="1"/>
    <col min="2565" max="2565" width="15.625" style="138" customWidth="1"/>
    <col min="2566" max="2566" width="14.375" style="138" customWidth="1"/>
    <col min="2567" max="2567" width="13.75" style="138" customWidth="1"/>
    <col min="2568" max="2568" width="13" style="138" customWidth="1"/>
    <col min="2569" max="2569" width="14.125" style="138" customWidth="1"/>
    <col min="2570" max="2570" width="15.875" style="138" customWidth="1"/>
    <col min="2571" max="2816" width="9" style="138"/>
    <col min="2817" max="2817" width="4.75" style="138" customWidth="1"/>
    <col min="2818" max="2819" width="6.25" style="138" customWidth="1"/>
    <col min="2820" max="2820" width="31.875" style="138" customWidth="1"/>
    <col min="2821" max="2821" width="15.625" style="138" customWidth="1"/>
    <col min="2822" max="2822" width="14.375" style="138" customWidth="1"/>
    <col min="2823" max="2823" width="13.75" style="138" customWidth="1"/>
    <col min="2824" max="2824" width="13" style="138" customWidth="1"/>
    <col min="2825" max="2825" width="14.125" style="138" customWidth="1"/>
    <col min="2826" max="2826" width="15.875" style="138" customWidth="1"/>
    <col min="2827" max="3072" width="9" style="138"/>
    <col min="3073" max="3073" width="4.75" style="138" customWidth="1"/>
    <col min="3074" max="3075" width="6.25" style="138" customWidth="1"/>
    <col min="3076" max="3076" width="31.875" style="138" customWidth="1"/>
    <col min="3077" max="3077" width="15.625" style="138" customWidth="1"/>
    <col min="3078" max="3078" width="14.375" style="138" customWidth="1"/>
    <col min="3079" max="3079" width="13.75" style="138" customWidth="1"/>
    <col min="3080" max="3080" width="13" style="138" customWidth="1"/>
    <col min="3081" max="3081" width="14.125" style="138" customWidth="1"/>
    <col min="3082" max="3082" width="15.875" style="138" customWidth="1"/>
    <col min="3083" max="3328" width="9" style="138"/>
    <col min="3329" max="3329" width="4.75" style="138" customWidth="1"/>
    <col min="3330" max="3331" width="6.25" style="138" customWidth="1"/>
    <col min="3332" max="3332" width="31.875" style="138" customWidth="1"/>
    <col min="3333" max="3333" width="15.625" style="138" customWidth="1"/>
    <col min="3334" max="3334" width="14.375" style="138" customWidth="1"/>
    <col min="3335" max="3335" width="13.75" style="138" customWidth="1"/>
    <col min="3336" max="3336" width="13" style="138" customWidth="1"/>
    <col min="3337" max="3337" width="14.125" style="138" customWidth="1"/>
    <col min="3338" max="3338" width="15.875" style="138" customWidth="1"/>
    <col min="3339" max="3584" width="9" style="138"/>
    <col min="3585" max="3585" width="4.75" style="138" customWidth="1"/>
    <col min="3586" max="3587" width="6.25" style="138" customWidth="1"/>
    <col min="3588" max="3588" width="31.875" style="138" customWidth="1"/>
    <col min="3589" max="3589" width="15.625" style="138" customWidth="1"/>
    <col min="3590" max="3590" width="14.375" style="138" customWidth="1"/>
    <col min="3591" max="3591" width="13.75" style="138" customWidth="1"/>
    <col min="3592" max="3592" width="13" style="138" customWidth="1"/>
    <col min="3593" max="3593" width="14.125" style="138" customWidth="1"/>
    <col min="3594" max="3594" width="15.875" style="138" customWidth="1"/>
    <col min="3595" max="3840" width="9" style="138"/>
    <col min="3841" max="3841" width="4.75" style="138" customWidth="1"/>
    <col min="3842" max="3843" width="6.25" style="138" customWidth="1"/>
    <col min="3844" max="3844" width="31.875" style="138" customWidth="1"/>
    <col min="3845" max="3845" width="15.625" style="138" customWidth="1"/>
    <col min="3846" max="3846" width="14.375" style="138" customWidth="1"/>
    <col min="3847" max="3847" width="13.75" style="138" customWidth="1"/>
    <col min="3848" max="3848" width="13" style="138" customWidth="1"/>
    <col min="3849" max="3849" width="14.125" style="138" customWidth="1"/>
    <col min="3850" max="3850" width="15.875" style="138" customWidth="1"/>
    <col min="3851" max="4096" width="9" style="138"/>
    <col min="4097" max="4097" width="4.75" style="138" customWidth="1"/>
    <col min="4098" max="4099" width="6.25" style="138" customWidth="1"/>
    <col min="4100" max="4100" width="31.875" style="138" customWidth="1"/>
    <col min="4101" max="4101" width="15.625" style="138" customWidth="1"/>
    <col min="4102" max="4102" width="14.375" style="138" customWidth="1"/>
    <col min="4103" max="4103" width="13.75" style="138" customWidth="1"/>
    <col min="4104" max="4104" width="13" style="138" customWidth="1"/>
    <col min="4105" max="4105" width="14.125" style="138" customWidth="1"/>
    <col min="4106" max="4106" width="15.875" style="138" customWidth="1"/>
    <col min="4107" max="4352" width="9" style="138"/>
    <col min="4353" max="4353" width="4.75" style="138" customWidth="1"/>
    <col min="4354" max="4355" width="6.25" style="138" customWidth="1"/>
    <col min="4356" max="4356" width="31.875" style="138" customWidth="1"/>
    <col min="4357" max="4357" width="15.625" style="138" customWidth="1"/>
    <col min="4358" max="4358" width="14.375" style="138" customWidth="1"/>
    <col min="4359" max="4359" width="13.75" style="138" customWidth="1"/>
    <col min="4360" max="4360" width="13" style="138" customWidth="1"/>
    <col min="4361" max="4361" width="14.125" style="138" customWidth="1"/>
    <col min="4362" max="4362" width="15.875" style="138" customWidth="1"/>
    <col min="4363" max="4608" width="9" style="138"/>
    <col min="4609" max="4609" width="4.75" style="138" customWidth="1"/>
    <col min="4610" max="4611" width="6.25" style="138" customWidth="1"/>
    <col min="4612" max="4612" width="31.875" style="138" customWidth="1"/>
    <col min="4613" max="4613" width="15.625" style="138" customWidth="1"/>
    <col min="4614" max="4614" width="14.375" style="138" customWidth="1"/>
    <col min="4615" max="4615" width="13.75" style="138" customWidth="1"/>
    <col min="4616" max="4616" width="13" style="138" customWidth="1"/>
    <col min="4617" max="4617" width="14.125" style="138" customWidth="1"/>
    <col min="4618" max="4618" width="15.875" style="138" customWidth="1"/>
    <col min="4619" max="4864" width="9" style="138"/>
    <col min="4865" max="4865" width="4.75" style="138" customWidth="1"/>
    <col min="4866" max="4867" width="6.25" style="138" customWidth="1"/>
    <col min="4868" max="4868" width="31.875" style="138" customWidth="1"/>
    <col min="4869" max="4869" width="15.625" style="138" customWidth="1"/>
    <col min="4870" max="4870" width="14.375" style="138" customWidth="1"/>
    <col min="4871" max="4871" width="13.75" style="138" customWidth="1"/>
    <col min="4872" max="4872" width="13" style="138" customWidth="1"/>
    <col min="4873" max="4873" width="14.125" style="138" customWidth="1"/>
    <col min="4874" max="4874" width="15.875" style="138" customWidth="1"/>
    <col min="4875" max="5120" width="9" style="138"/>
    <col min="5121" max="5121" width="4.75" style="138" customWidth="1"/>
    <col min="5122" max="5123" width="6.25" style="138" customWidth="1"/>
    <col min="5124" max="5124" width="31.875" style="138" customWidth="1"/>
    <col min="5125" max="5125" width="15.625" style="138" customWidth="1"/>
    <col min="5126" max="5126" width="14.375" style="138" customWidth="1"/>
    <col min="5127" max="5127" width="13.75" style="138" customWidth="1"/>
    <col min="5128" max="5128" width="13" style="138" customWidth="1"/>
    <col min="5129" max="5129" width="14.125" style="138" customWidth="1"/>
    <col min="5130" max="5130" width="15.875" style="138" customWidth="1"/>
    <col min="5131" max="5376" width="9" style="138"/>
    <col min="5377" max="5377" width="4.75" style="138" customWidth="1"/>
    <col min="5378" max="5379" width="6.25" style="138" customWidth="1"/>
    <col min="5380" max="5380" width="31.875" style="138" customWidth="1"/>
    <col min="5381" max="5381" width="15.625" style="138" customWidth="1"/>
    <col min="5382" max="5382" width="14.375" style="138" customWidth="1"/>
    <col min="5383" max="5383" width="13.75" style="138" customWidth="1"/>
    <col min="5384" max="5384" width="13" style="138" customWidth="1"/>
    <col min="5385" max="5385" width="14.125" style="138" customWidth="1"/>
    <col min="5386" max="5386" width="15.875" style="138" customWidth="1"/>
    <col min="5387" max="5632" width="9" style="138"/>
    <col min="5633" max="5633" width="4.75" style="138" customWidth="1"/>
    <col min="5634" max="5635" width="6.25" style="138" customWidth="1"/>
    <col min="5636" max="5636" width="31.875" style="138" customWidth="1"/>
    <col min="5637" max="5637" width="15.625" style="138" customWidth="1"/>
    <col min="5638" max="5638" width="14.375" style="138" customWidth="1"/>
    <col min="5639" max="5639" width="13.75" style="138" customWidth="1"/>
    <col min="5640" max="5640" width="13" style="138" customWidth="1"/>
    <col min="5641" max="5641" width="14.125" style="138" customWidth="1"/>
    <col min="5642" max="5642" width="15.875" style="138" customWidth="1"/>
    <col min="5643" max="5888" width="9" style="138"/>
    <col min="5889" max="5889" width="4.75" style="138" customWidth="1"/>
    <col min="5890" max="5891" width="6.25" style="138" customWidth="1"/>
    <col min="5892" max="5892" width="31.875" style="138" customWidth="1"/>
    <col min="5893" max="5893" width="15.625" style="138" customWidth="1"/>
    <col min="5894" max="5894" width="14.375" style="138" customWidth="1"/>
    <col min="5895" max="5895" width="13.75" style="138" customWidth="1"/>
    <col min="5896" max="5896" width="13" style="138" customWidth="1"/>
    <col min="5897" max="5897" width="14.125" style="138" customWidth="1"/>
    <col min="5898" max="5898" width="15.875" style="138" customWidth="1"/>
    <col min="5899" max="6144" width="9" style="138"/>
    <col min="6145" max="6145" width="4.75" style="138" customWidth="1"/>
    <col min="6146" max="6147" width="6.25" style="138" customWidth="1"/>
    <col min="6148" max="6148" width="31.875" style="138" customWidth="1"/>
    <col min="6149" max="6149" width="15.625" style="138" customWidth="1"/>
    <col min="6150" max="6150" width="14.375" style="138" customWidth="1"/>
    <col min="6151" max="6151" width="13.75" style="138" customWidth="1"/>
    <col min="6152" max="6152" width="13" style="138" customWidth="1"/>
    <col min="6153" max="6153" width="14.125" style="138" customWidth="1"/>
    <col min="6154" max="6154" width="15.875" style="138" customWidth="1"/>
    <col min="6155" max="6400" width="9" style="138"/>
    <col min="6401" max="6401" width="4.75" style="138" customWidth="1"/>
    <col min="6402" max="6403" width="6.25" style="138" customWidth="1"/>
    <col min="6404" max="6404" width="31.875" style="138" customWidth="1"/>
    <col min="6405" max="6405" width="15.625" style="138" customWidth="1"/>
    <col min="6406" max="6406" width="14.375" style="138" customWidth="1"/>
    <col min="6407" max="6407" width="13.75" style="138" customWidth="1"/>
    <col min="6408" max="6408" width="13" style="138" customWidth="1"/>
    <col min="6409" max="6409" width="14.125" style="138" customWidth="1"/>
    <col min="6410" max="6410" width="15.875" style="138" customWidth="1"/>
    <col min="6411" max="6656" width="9" style="138"/>
    <col min="6657" max="6657" width="4.75" style="138" customWidth="1"/>
    <col min="6658" max="6659" width="6.25" style="138" customWidth="1"/>
    <col min="6660" max="6660" width="31.875" style="138" customWidth="1"/>
    <col min="6661" max="6661" width="15.625" style="138" customWidth="1"/>
    <col min="6662" max="6662" width="14.375" style="138" customWidth="1"/>
    <col min="6663" max="6663" width="13.75" style="138" customWidth="1"/>
    <col min="6664" max="6664" width="13" style="138" customWidth="1"/>
    <col min="6665" max="6665" width="14.125" style="138" customWidth="1"/>
    <col min="6666" max="6666" width="15.875" style="138" customWidth="1"/>
    <col min="6667" max="6912" width="9" style="138"/>
    <col min="6913" max="6913" width="4.75" style="138" customWidth="1"/>
    <col min="6914" max="6915" width="6.25" style="138" customWidth="1"/>
    <col min="6916" max="6916" width="31.875" style="138" customWidth="1"/>
    <col min="6917" max="6917" width="15.625" style="138" customWidth="1"/>
    <col min="6918" max="6918" width="14.375" style="138" customWidth="1"/>
    <col min="6919" max="6919" width="13.75" style="138" customWidth="1"/>
    <col min="6920" max="6920" width="13" style="138" customWidth="1"/>
    <col min="6921" max="6921" width="14.125" style="138" customWidth="1"/>
    <col min="6922" max="6922" width="15.875" style="138" customWidth="1"/>
    <col min="6923" max="7168" width="9" style="138"/>
    <col min="7169" max="7169" width="4.75" style="138" customWidth="1"/>
    <col min="7170" max="7171" width="6.25" style="138" customWidth="1"/>
    <col min="7172" max="7172" width="31.875" style="138" customWidth="1"/>
    <col min="7173" max="7173" width="15.625" style="138" customWidth="1"/>
    <col min="7174" max="7174" width="14.375" style="138" customWidth="1"/>
    <col min="7175" max="7175" width="13.75" style="138" customWidth="1"/>
    <col min="7176" max="7176" width="13" style="138" customWidth="1"/>
    <col min="7177" max="7177" width="14.125" style="138" customWidth="1"/>
    <col min="7178" max="7178" width="15.875" style="138" customWidth="1"/>
    <col min="7179" max="7424" width="9" style="138"/>
    <col min="7425" max="7425" width="4.75" style="138" customWidth="1"/>
    <col min="7426" max="7427" width="6.25" style="138" customWidth="1"/>
    <col min="7428" max="7428" width="31.875" style="138" customWidth="1"/>
    <col min="7429" max="7429" width="15.625" style="138" customWidth="1"/>
    <col min="7430" max="7430" width="14.375" style="138" customWidth="1"/>
    <col min="7431" max="7431" width="13.75" style="138" customWidth="1"/>
    <col min="7432" max="7432" width="13" style="138" customWidth="1"/>
    <col min="7433" max="7433" width="14.125" style="138" customWidth="1"/>
    <col min="7434" max="7434" width="15.875" style="138" customWidth="1"/>
    <col min="7435" max="7680" width="9" style="138"/>
    <col min="7681" max="7681" width="4.75" style="138" customWidth="1"/>
    <col min="7682" max="7683" width="6.25" style="138" customWidth="1"/>
    <col min="7684" max="7684" width="31.875" style="138" customWidth="1"/>
    <col min="7685" max="7685" width="15.625" style="138" customWidth="1"/>
    <col min="7686" max="7686" width="14.375" style="138" customWidth="1"/>
    <col min="7687" max="7687" width="13.75" style="138" customWidth="1"/>
    <col min="7688" max="7688" width="13" style="138" customWidth="1"/>
    <col min="7689" max="7689" width="14.125" style="138" customWidth="1"/>
    <col min="7690" max="7690" width="15.875" style="138" customWidth="1"/>
    <col min="7691" max="7936" width="9" style="138"/>
    <col min="7937" max="7937" width="4.75" style="138" customWidth="1"/>
    <col min="7938" max="7939" width="6.25" style="138" customWidth="1"/>
    <col min="7940" max="7940" width="31.875" style="138" customWidth="1"/>
    <col min="7941" max="7941" width="15.625" style="138" customWidth="1"/>
    <col min="7942" max="7942" width="14.375" style="138" customWidth="1"/>
    <col min="7943" max="7943" width="13.75" style="138" customWidth="1"/>
    <col min="7944" max="7944" width="13" style="138" customWidth="1"/>
    <col min="7945" max="7945" width="14.125" style="138" customWidth="1"/>
    <col min="7946" max="7946" width="15.875" style="138" customWidth="1"/>
    <col min="7947" max="8192" width="9" style="138"/>
    <col min="8193" max="8193" width="4.75" style="138" customWidth="1"/>
    <col min="8194" max="8195" width="6.25" style="138" customWidth="1"/>
    <col min="8196" max="8196" width="31.875" style="138" customWidth="1"/>
    <col min="8197" max="8197" width="15.625" style="138" customWidth="1"/>
    <col min="8198" max="8198" width="14.375" style="138" customWidth="1"/>
    <col min="8199" max="8199" width="13.75" style="138" customWidth="1"/>
    <col min="8200" max="8200" width="13" style="138" customWidth="1"/>
    <col min="8201" max="8201" width="14.125" style="138" customWidth="1"/>
    <col min="8202" max="8202" width="15.875" style="138" customWidth="1"/>
    <col min="8203" max="8448" width="9" style="138"/>
    <col min="8449" max="8449" width="4.75" style="138" customWidth="1"/>
    <col min="8450" max="8451" width="6.25" style="138" customWidth="1"/>
    <col min="8452" max="8452" width="31.875" style="138" customWidth="1"/>
    <col min="8453" max="8453" width="15.625" style="138" customWidth="1"/>
    <col min="8454" max="8454" width="14.375" style="138" customWidth="1"/>
    <col min="8455" max="8455" width="13.75" style="138" customWidth="1"/>
    <col min="8456" max="8456" width="13" style="138" customWidth="1"/>
    <col min="8457" max="8457" width="14.125" style="138" customWidth="1"/>
    <col min="8458" max="8458" width="15.875" style="138" customWidth="1"/>
    <col min="8459" max="8704" width="9" style="138"/>
    <col min="8705" max="8705" width="4.75" style="138" customWidth="1"/>
    <col min="8706" max="8707" width="6.25" style="138" customWidth="1"/>
    <col min="8708" max="8708" width="31.875" style="138" customWidth="1"/>
    <col min="8709" max="8709" width="15.625" style="138" customWidth="1"/>
    <col min="8710" max="8710" width="14.375" style="138" customWidth="1"/>
    <col min="8711" max="8711" width="13.75" style="138" customWidth="1"/>
    <col min="8712" max="8712" width="13" style="138" customWidth="1"/>
    <col min="8713" max="8713" width="14.125" style="138" customWidth="1"/>
    <col min="8714" max="8714" width="15.875" style="138" customWidth="1"/>
    <col min="8715" max="8960" width="9" style="138"/>
    <col min="8961" max="8961" width="4.75" style="138" customWidth="1"/>
    <col min="8962" max="8963" width="6.25" style="138" customWidth="1"/>
    <col min="8964" max="8964" width="31.875" style="138" customWidth="1"/>
    <col min="8965" max="8965" width="15.625" style="138" customWidth="1"/>
    <col min="8966" max="8966" width="14.375" style="138" customWidth="1"/>
    <col min="8967" max="8967" width="13.75" style="138" customWidth="1"/>
    <col min="8968" max="8968" width="13" style="138" customWidth="1"/>
    <col min="8969" max="8969" width="14.125" style="138" customWidth="1"/>
    <col min="8970" max="8970" width="15.875" style="138" customWidth="1"/>
    <col min="8971" max="9216" width="9" style="138"/>
    <col min="9217" max="9217" width="4.75" style="138" customWidth="1"/>
    <col min="9218" max="9219" width="6.25" style="138" customWidth="1"/>
    <col min="9220" max="9220" width="31.875" style="138" customWidth="1"/>
    <col min="9221" max="9221" width="15.625" style="138" customWidth="1"/>
    <col min="9222" max="9222" width="14.375" style="138" customWidth="1"/>
    <col min="9223" max="9223" width="13.75" style="138" customWidth="1"/>
    <col min="9224" max="9224" width="13" style="138" customWidth="1"/>
    <col min="9225" max="9225" width="14.125" style="138" customWidth="1"/>
    <col min="9226" max="9226" width="15.875" style="138" customWidth="1"/>
    <col min="9227" max="9472" width="9" style="138"/>
    <col min="9473" max="9473" width="4.75" style="138" customWidth="1"/>
    <col min="9474" max="9475" width="6.25" style="138" customWidth="1"/>
    <col min="9476" max="9476" width="31.875" style="138" customWidth="1"/>
    <col min="9477" max="9477" width="15.625" style="138" customWidth="1"/>
    <col min="9478" max="9478" width="14.375" style="138" customWidth="1"/>
    <col min="9479" max="9479" width="13.75" style="138" customWidth="1"/>
    <col min="9480" max="9480" width="13" style="138" customWidth="1"/>
    <col min="9481" max="9481" width="14.125" style="138" customWidth="1"/>
    <col min="9482" max="9482" width="15.875" style="138" customWidth="1"/>
    <col min="9483" max="9728" width="9" style="138"/>
    <col min="9729" max="9729" width="4.75" style="138" customWidth="1"/>
    <col min="9730" max="9731" width="6.25" style="138" customWidth="1"/>
    <col min="9732" max="9732" width="31.875" style="138" customWidth="1"/>
    <col min="9733" max="9733" width="15.625" style="138" customWidth="1"/>
    <col min="9734" max="9734" width="14.375" style="138" customWidth="1"/>
    <col min="9735" max="9735" width="13.75" style="138" customWidth="1"/>
    <col min="9736" max="9736" width="13" style="138" customWidth="1"/>
    <col min="9737" max="9737" width="14.125" style="138" customWidth="1"/>
    <col min="9738" max="9738" width="15.875" style="138" customWidth="1"/>
    <col min="9739" max="9984" width="9" style="138"/>
    <col min="9985" max="9985" width="4.75" style="138" customWidth="1"/>
    <col min="9986" max="9987" width="6.25" style="138" customWidth="1"/>
    <col min="9988" max="9988" width="31.875" style="138" customWidth="1"/>
    <col min="9989" max="9989" width="15.625" style="138" customWidth="1"/>
    <col min="9990" max="9990" width="14.375" style="138" customWidth="1"/>
    <col min="9991" max="9991" width="13.75" style="138" customWidth="1"/>
    <col min="9992" max="9992" width="13" style="138" customWidth="1"/>
    <col min="9993" max="9993" width="14.125" style="138" customWidth="1"/>
    <col min="9994" max="9994" width="15.875" style="138" customWidth="1"/>
    <col min="9995" max="10240" width="9" style="138"/>
    <col min="10241" max="10241" width="4.75" style="138" customWidth="1"/>
    <col min="10242" max="10243" width="6.25" style="138" customWidth="1"/>
    <col min="10244" max="10244" width="31.875" style="138" customWidth="1"/>
    <col min="10245" max="10245" width="15.625" style="138" customWidth="1"/>
    <col min="10246" max="10246" width="14.375" style="138" customWidth="1"/>
    <col min="10247" max="10247" width="13.75" style="138" customWidth="1"/>
    <col min="10248" max="10248" width="13" style="138" customWidth="1"/>
    <col min="10249" max="10249" width="14.125" style="138" customWidth="1"/>
    <col min="10250" max="10250" width="15.875" style="138" customWidth="1"/>
    <col min="10251" max="10496" width="9" style="138"/>
    <col min="10497" max="10497" width="4.75" style="138" customWidth="1"/>
    <col min="10498" max="10499" width="6.25" style="138" customWidth="1"/>
    <col min="10500" max="10500" width="31.875" style="138" customWidth="1"/>
    <col min="10501" max="10501" width="15.625" style="138" customWidth="1"/>
    <col min="10502" max="10502" width="14.375" style="138" customWidth="1"/>
    <col min="10503" max="10503" width="13.75" style="138" customWidth="1"/>
    <col min="10504" max="10504" width="13" style="138" customWidth="1"/>
    <col min="10505" max="10505" width="14.125" style="138" customWidth="1"/>
    <col min="10506" max="10506" width="15.875" style="138" customWidth="1"/>
    <col min="10507" max="10752" width="9" style="138"/>
    <col min="10753" max="10753" width="4.75" style="138" customWidth="1"/>
    <col min="10754" max="10755" width="6.25" style="138" customWidth="1"/>
    <col min="10756" max="10756" width="31.875" style="138" customWidth="1"/>
    <col min="10757" max="10757" width="15.625" style="138" customWidth="1"/>
    <col min="10758" max="10758" width="14.375" style="138" customWidth="1"/>
    <col min="10759" max="10759" width="13.75" style="138" customWidth="1"/>
    <col min="10760" max="10760" width="13" style="138" customWidth="1"/>
    <col min="10761" max="10761" width="14.125" style="138" customWidth="1"/>
    <col min="10762" max="10762" width="15.875" style="138" customWidth="1"/>
    <col min="10763" max="11008" width="9" style="138"/>
    <col min="11009" max="11009" width="4.75" style="138" customWidth="1"/>
    <col min="11010" max="11011" width="6.25" style="138" customWidth="1"/>
    <col min="11012" max="11012" width="31.875" style="138" customWidth="1"/>
    <col min="11013" max="11013" width="15.625" style="138" customWidth="1"/>
    <col min="11014" max="11014" width="14.375" style="138" customWidth="1"/>
    <col min="11015" max="11015" width="13.75" style="138" customWidth="1"/>
    <col min="11016" max="11016" width="13" style="138" customWidth="1"/>
    <col min="11017" max="11017" width="14.125" style="138" customWidth="1"/>
    <col min="11018" max="11018" width="15.875" style="138" customWidth="1"/>
    <col min="11019" max="11264" width="9" style="138"/>
    <col min="11265" max="11265" width="4.75" style="138" customWidth="1"/>
    <col min="11266" max="11267" width="6.25" style="138" customWidth="1"/>
    <col min="11268" max="11268" width="31.875" style="138" customWidth="1"/>
    <col min="11269" max="11269" width="15.625" style="138" customWidth="1"/>
    <col min="11270" max="11270" width="14.375" style="138" customWidth="1"/>
    <col min="11271" max="11271" width="13.75" style="138" customWidth="1"/>
    <col min="11272" max="11272" width="13" style="138" customWidth="1"/>
    <col min="11273" max="11273" width="14.125" style="138" customWidth="1"/>
    <col min="11274" max="11274" width="15.875" style="138" customWidth="1"/>
    <col min="11275" max="11520" width="9" style="138"/>
    <col min="11521" max="11521" width="4.75" style="138" customWidth="1"/>
    <col min="11522" max="11523" width="6.25" style="138" customWidth="1"/>
    <col min="11524" max="11524" width="31.875" style="138" customWidth="1"/>
    <col min="11525" max="11525" width="15.625" style="138" customWidth="1"/>
    <col min="11526" max="11526" width="14.375" style="138" customWidth="1"/>
    <col min="11527" max="11527" width="13.75" style="138" customWidth="1"/>
    <col min="11528" max="11528" width="13" style="138" customWidth="1"/>
    <col min="11529" max="11529" width="14.125" style="138" customWidth="1"/>
    <col min="11530" max="11530" width="15.875" style="138" customWidth="1"/>
    <col min="11531" max="11776" width="9" style="138"/>
    <col min="11777" max="11777" width="4.75" style="138" customWidth="1"/>
    <col min="11778" max="11779" width="6.25" style="138" customWidth="1"/>
    <col min="11780" max="11780" width="31.875" style="138" customWidth="1"/>
    <col min="11781" max="11781" width="15.625" style="138" customWidth="1"/>
    <col min="11782" max="11782" width="14.375" style="138" customWidth="1"/>
    <col min="11783" max="11783" width="13.75" style="138" customWidth="1"/>
    <col min="11784" max="11784" width="13" style="138" customWidth="1"/>
    <col min="11785" max="11785" width="14.125" style="138" customWidth="1"/>
    <col min="11786" max="11786" width="15.875" style="138" customWidth="1"/>
    <col min="11787" max="12032" width="9" style="138"/>
    <col min="12033" max="12033" width="4.75" style="138" customWidth="1"/>
    <col min="12034" max="12035" width="6.25" style="138" customWidth="1"/>
    <col min="12036" max="12036" width="31.875" style="138" customWidth="1"/>
    <col min="12037" max="12037" width="15.625" style="138" customWidth="1"/>
    <col min="12038" max="12038" width="14.375" style="138" customWidth="1"/>
    <col min="12039" max="12039" width="13.75" style="138" customWidth="1"/>
    <col min="12040" max="12040" width="13" style="138" customWidth="1"/>
    <col min="12041" max="12041" width="14.125" style="138" customWidth="1"/>
    <col min="12042" max="12042" width="15.875" style="138" customWidth="1"/>
    <col min="12043" max="12288" width="9" style="138"/>
    <col min="12289" max="12289" width="4.75" style="138" customWidth="1"/>
    <col min="12290" max="12291" width="6.25" style="138" customWidth="1"/>
    <col min="12292" max="12292" width="31.875" style="138" customWidth="1"/>
    <col min="12293" max="12293" width="15.625" style="138" customWidth="1"/>
    <col min="12294" max="12294" width="14.375" style="138" customWidth="1"/>
    <col min="12295" max="12295" width="13.75" style="138" customWidth="1"/>
    <col min="12296" max="12296" width="13" style="138" customWidth="1"/>
    <col min="12297" max="12297" width="14.125" style="138" customWidth="1"/>
    <col min="12298" max="12298" width="15.875" style="138" customWidth="1"/>
    <col min="12299" max="12544" width="9" style="138"/>
    <col min="12545" max="12545" width="4.75" style="138" customWidth="1"/>
    <col min="12546" max="12547" width="6.25" style="138" customWidth="1"/>
    <col min="12548" max="12548" width="31.875" style="138" customWidth="1"/>
    <col min="12549" max="12549" width="15.625" style="138" customWidth="1"/>
    <col min="12550" max="12550" width="14.375" style="138" customWidth="1"/>
    <col min="12551" max="12551" width="13.75" style="138" customWidth="1"/>
    <col min="12552" max="12552" width="13" style="138" customWidth="1"/>
    <col min="12553" max="12553" width="14.125" style="138" customWidth="1"/>
    <col min="12554" max="12554" width="15.875" style="138" customWidth="1"/>
    <col min="12555" max="12800" width="9" style="138"/>
    <col min="12801" max="12801" width="4.75" style="138" customWidth="1"/>
    <col min="12802" max="12803" width="6.25" style="138" customWidth="1"/>
    <col min="12804" max="12804" width="31.875" style="138" customWidth="1"/>
    <col min="12805" max="12805" width="15.625" style="138" customWidth="1"/>
    <col min="12806" max="12806" width="14.375" style="138" customWidth="1"/>
    <col min="12807" max="12807" width="13.75" style="138" customWidth="1"/>
    <col min="12808" max="12808" width="13" style="138" customWidth="1"/>
    <col min="12809" max="12809" width="14.125" style="138" customWidth="1"/>
    <col min="12810" max="12810" width="15.875" style="138" customWidth="1"/>
    <col min="12811" max="13056" width="9" style="138"/>
    <col min="13057" max="13057" width="4.75" style="138" customWidth="1"/>
    <col min="13058" max="13059" width="6.25" style="138" customWidth="1"/>
    <col min="13060" max="13060" width="31.875" style="138" customWidth="1"/>
    <col min="13061" max="13061" width="15.625" style="138" customWidth="1"/>
    <col min="13062" max="13062" width="14.375" style="138" customWidth="1"/>
    <col min="13063" max="13063" width="13.75" style="138" customWidth="1"/>
    <col min="13064" max="13064" width="13" style="138" customWidth="1"/>
    <col min="13065" max="13065" width="14.125" style="138" customWidth="1"/>
    <col min="13066" max="13066" width="15.875" style="138" customWidth="1"/>
    <col min="13067" max="13312" width="9" style="138"/>
    <col min="13313" max="13313" width="4.75" style="138" customWidth="1"/>
    <col min="13314" max="13315" width="6.25" style="138" customWidth="1"/>
    <col min="13316" max="13316" width="31.875" style="138" customWidth="1"/>
    <col min="13317" max="13317" width="15.625" style="138" customWidth="1"/>
    <col min="13318" max="13318" width="14.375" style="138" customWidth="1"/>
    <col min="13319" max="13319" width="13.75" style="138" customWidth="1"/>
    <col min="13320" max="13320" width="13" style="138" customWidth="1"/>
    <col min="13321" max="13321" width="14.125" style="138" customWidth="1"/>
    <col min="13322" max="13322" width="15.875" style="138" customWidth="1"/>
    <col min="13323" max="13568" width="9" style="138"/>
    <col min="13569" max="13569" width="4.75" style="138" customWidth="1"/>
    <col min="13570" max="13571" width="6.25" style="138" customWidth="1"/>
    <col min="13572" max="13572" width="31.875" style="138" customWidth="1"/>
    <col min="13573" max="13573" width="15.625" style="138" customWidth="1"/>
    <col min="13574" max="13574" width="14.375" style="138" customWidth="1"/>
    <col min="13575" max="13575" width="13.75" style="138" customWidth="1"/>
    <col min="13576" max="13576" width="13" style="138" customWidth="1"/>
    <col min="13577" max="13577" width="14.125" style="138" customWidth="1"/>
    <col min="13578" max="13578" width="15.875" style="138" customWidth="1"/>
    <col min="13579" max="13824" width="9" style="138"/>
    <col min="13825" max="13825" width="4.75" style="138" customWidth="1"/>
    <col min="13826" max="13827" width="6.25" style="138" customWidth="1"/>
    <col min="13828" max="13828" width="31.875" style="138" customWidth="1"/>
    <col min="13829" max="13829" width="15.625" style="138" customWidth="1"/>
    <col min="13830" max="13830" width="14.375" style="138" customWidth="1"/>
    <col min="13831" max="13831" width="13.75" style="138" customWidth="1"/>
    <col min="13832" max="13832" width="13" style="138" customWidth="1"/>
    <col min="13833" max="13833" width="14.125" style="138" customWidth="1"/>
    <col min="13834" max="13834" width="15.875" style="138" customWidth="1"/>
    <col min="13835" max="14080" width="9" style="138"/>
    <col min="14081" max="14081" width="4.75" style="138" customWidth="1"/>
    <col min="14082" max="14083" width="6.25" style="138" customWidth="1"/>
    <col min="14084" max="14084" width="31.875" style="138" customWidth="1"/>
    <col min="14085" max="14085" width="15.625" style="138" customWidth="1"/>
    <col min="14086" max="14086" width="14.375" style="138" customWidth="1"/>
    <col min="14087" max="14087" width="13.75" style="138" customWidth="1"/>
    <col min="14088" max="14088" width="13" style="138" customWidth="1"/>
    <col min="14089" max="14089" width="14.125" style="138" customWidth="1"/>
    <col min="14090" max="14090" width="15.875" style="138" customWidth="1"/>
    <col min="14091" max="14336" width="9" style="138"/>
    <col min="14337" max="14337" width="4.75" style="138" customWidth="1"/>
    <col min="14338" max="14339" width="6.25" style="138" customWidth="1"/>
    <col min="14340" max="14340" width="31.875" style="138" customWidth="1"/>
    <col min="14341" max="14341" width="15.625" style="138" customWidth="1"/>
    <col min="14342" max="14342" width="14.375" style="138" customWidth="1"/>
    <col min="14343" max="14343" width="13.75" style="138" customWidth="1"/>
    <col min="14344" max="14344" width="13" style="138" customWidth="1"/>
    <col min="14345" max="14345" width="14.125" style="138" customWidth="1"/>
    <col min="14346" max="14346" width="15.875" style="138" customWidth="1"/>
    <col min="14347" max="14592" width="9" style="138"/>
    <col min="14593" max="14593" width="4.75" style="138" customWidth="1"/>
    <col min="14594" max="14595" width="6.25" style="138" customWidth="1"/>
    <col min="14596" max="14596" width="31.875" style="138" customWidth="1"/>
    <col min="14597" max="14597" width="15.625" style="138" customWidth="1"/>
    <col min="14598" max="14598" width="14.375" style="138" customWidth="1"/>
    <col min="14599" max="14599" width="13.75" style="138" customWidth="1"/>
    <col min="14600" max="14600" width="13" style="138" customWidth="1"/>
    <col min="14601" max="14601" width="14.125" style="138" customWidth="1"/>
    <col min="14602" max="14602" width="15.875" style="138" customWidth="1"/>
    <col min="14603" max="14848" width="9" style="138"/>
    <col min="14849" max="14849" width="4.75" style="138" customWidth="1"/>
    <col min="14850" max="14851" width="6.25" style="138" customWidth="1"/>
    <col min="14852" max="14852" width="31.875" style="138" customWidth="1"/>
    <col min="14853" max="14853" width="15.625" style="138" customWidth="1"/>
    <col min="14854" max="14854" width="14.375" style="138" customWidth="1"/>
    <col min="14855" max="14855" width="13.75" style="138" customWidth="1"/>
    <col min="14856" max="14856" width="13" style="138" customWidth="1"/>
    <col min="14857" max="14857" width="14.125" style="138" customWidth="1"/>
    <col min="14858" max="14858" width="15.875" style="138" customWidth="1"/>
    <col min="14859" max="15104" width="9" style="138"/>
    <col min="15105" max="15105" width="4.75" style="138" customWidth="1"/>
    <col min="15106" max="15107" width="6.25" style="138" customWidth="1"/>
    <col min="15108" max="15108" width="31.875" style="138" customWidth="1"/>
    <col min="15109" max="15109" width="15.625" style="138" customWidth="1"/>
    <col min="15110" max="15110" width="14.375" style="138" customWidth="1"/>
    <col min="15111" max="15111" width="13.75" style="138" customWidth="1"/>
    <col min="15112" max="15112" width="13" style="138" customWidth="1"/>
    <col min="15113" max="15113" width="14.125" style="138" customWidth="1"/>
    <col min="15114" max="15114" width="15.875" style="138" customWidth="1"/>
    <col min="15115" max="15360" width="9" style="138"/>
    <col min="15361" max="15361" width="4.75" style="138" customWidth="1"/>
    <col min="15362" max="15363" width="6.25" style="138" customWidth="1"/>
    <col min="15364" max="15364" width="31.875" style="138" customWidth="1"/>
    <col min="15365" max="15365" width="15.625" style="138" customWidth="1"/>
    <col min="15366" max="15366" width="14.375" style="138" customWidth="1"/>
    <col min="15367" max="15367" width="13.75" style="138" customWidth="1"/>
    <col min="15368" max="15368" width="13" style="138" customWidth="1"/>
    <col min="15369" max="15369" width="14.125" style="138" customWidth="1"/>
    <col min="15370" max="15370" width="15.875" style="138" customWidth="1"/>
    <col min="15371" max="15616" width="9" style="138"/>
    <col min="15617" max="15617" width="4.75" style="138" customWidth="1"/>
    <col min="15618" max="15619" width="6.25" style="138" customWidth="1"/>
    <col min="15620" max="15620" width="31.875" style="138" customWidth="1"/>
    <col min="15621" max="15621" width="15.625" style="138" customWidth="1"/>
    <col min="15622" max="15622" width="14.375" style="138" customWidth="1"/>
    <col min="15623" max="15623" width="13.75" style="138" customWidth="1"/>
    <col min="15624" max="15624" width="13" style="138" customWidth="1"/>
    <col min="15625" max="15625" width="14.125" style="138" customWidth="1"/>
    <col min="15626" max="15626" width="15.875" style="138" customWidth="1"/>
    <col min="15627" max="15872" width="9" style="138"/>
    <col min="15873" max="15873" width="4.75" style="138" customWidth="1"/>
    <col min="15874" max="15875" width="6.25" style="138" customWidth="1"/>
    <col min="15876" max="15876" width="31.875" style="138" customWidth="1"/>
    <col min="15877" max="15877" width="15.625" style="138" customWidth="1"/>
    <col min="15878" max="15878" width="14.375" style="138" customWidth="1"/>
    <col min="15879" max="15879" width="13.75" style="138" customWidth="1"/>
    <col min="15880" max="15880" width="13" style="138" customWidth="1"/>
    <col min="15881" max="15881" width="14.125" style="138" customWidth="1"/>
    <col min="15882" max="15882" width="15.875" style="138" customWidth="1"/>
    <col min="15883" max="16128" width="9" style="138"/>
    <col min="16129" max="16129" width="4.75" style="138" customWidth="1"/>
    <col min="16130" max="16131" width="6.25" style="138" customWidth="1"/>
    <col min="16132" max="16132" width="31.875" style="138" customWidth="1"/>
    <col min="16133" max="16133" width="15.625" style="138" customWidth="1"/>
    <col min="16134" max="16134" width="14.375" style="138" customWidth="1"/>
    <col min="16135" max="16135" width="13.75" style="138" customWidth="1"/>
    <col min="16136" max="16136" width="13" style="138" customWidth="1"/>
    <col min="16137" max="16137" width="14.125" style="138" customWidth="1"/>
    <col min="16138" max="16138" width="15.875" style="138" customWidth="1"/>
    <col min="16139" max="16384" width="9" style="138"/>
  </cols>
  <sheetData>
    <row r="1" spans="1:10" s="128" customFormat="1" ht="16.5" customHeight="1" x14ac:dyDescent="0.25">
      <c r="A1" s="203" t="s">
        <v>502</v>
      </c>
      <c r="B1" s="204"/>
      <c r="C1" s="204"/>
      <c r="D1" s="205"/>
      <c r="E1" s="206" t="s">
        <v>503</v>
      </c>
      <c r="F1" s="207"/>
      <c r="G1" s="206" t="s">
        <v>504</v>
      </c>
      <c r="H1" s="207"/>
      <c r="I1" s="206" t="s">
        <v>505</v>
      </c>
      <c r="J1" s="207"/>
    </row>
    <row r="2" spans="1:10" s="128" customFormat="1" ht="16.5" customHeight="1" x14ac:dyDescent="0.25">
      <c r="A2" s="159" t="s">
        <v>141</v>
      </c>
      <c r="B2" s="130" t="s">
        <v>142</v>
      </c>
      <c r="C2" s="130" t="s">
        <v>143</v>
      </c>
      <c r="D2" s="131" t="s">
        <v>506</v>
      </c>
      <c r="E2" s="132" t="s">
        <v>507</v>
      </c>
      <c r="F2" s="132" t="s">
        <v>508</v>
      </c>
      <c r="G2" s="132" t="s">
        <v>507</v>
      </c>
      <c r="H2" s="132" t="s">
        <v>508</v>
      </c>
      <c r="I2" s="132" t="s">
        <v>507</v>
      </c>
      <c r="J2" s="132" t="s">
        <v>508</v>
      </c>
    </row>
    <row r="3" spans="1:10" s="128" customFormat="1" ht="16.149999999999999" customHeight="1" x14ac:dyDescent="0.25">
      <c r="A3" s="133" t="s">
        <v>272</v>
      </c>
      <c r="B3" s="130" t="s">
        <v>272</v>
      </c>
      <c r="C3" s="130" t="s">
        <v>272</v>
      </c>
      <c r="D3" s="134" t="s">
        <v>509</v>
      </c>
      <c r="E3" s="135">
        <v>108123569</v>
      </c>
      <c r="F3" s="135">
        <v>920772656</v>
      </c>
      <c r="G3" s="135">
        <v>79197300</v>
      </c>
      <c r="H3" s="135">
        <v>676598945</v>
      </c>
      <c r="I3" s="135">
        <v>28926269</v>
      </c>
      <c r="J3" s="136">
        <v>244173711</v>
      </c>
    </row>
    <row r="4" spans="1:10" x14ac:dyDescent="0.25">
      <c r="A4" s="133" t="s">
        <v>272</v>
      </c>
      <c r="B4" s="137" t="s">
        <v>272</v>
      </c>
      <c r="C4" s="137" t="s">
        <v>272</v>
      </c>
      <c r="D4" s="134" t="s">
        <v>510</v>
      </c>
      <c r="E4" s="135">
        <v>89113569</v>
      </c>
      <c r="F4" s="135">
        <v>756080644</v>
      </c>
      <c r="G4" s="135">
        <v>60187300</v>
      </c>
      <c r="H4" s="135">
        <v>511906933</v>
      </c>
      <c r="I4" s="135">
        <v>28926269</v>
      </c>
      <c r="J4" s="136">
        <v>244173711</v>
      </c>
    </row>
    <row r="5" spans="1:10" x14ac:dyDescent="0.25">
      <c r="A5" s="133" t="s">
        <v>511</v>
      </c>
      <c r="B5" s="137" t="s">
        <v>272</v>
      </c>
      <c r="C5" s="137" t="s">
        <v>272</v>
      </c>
      <c r="D5" s="134" t="s">
        <v>512</v>
      </c>
      <c r="E5" s="135">
        <v>39058927</v>
      </c>
      <c r="F5" s="135">
        <v>335591573</v>
      </c>
      <c r="G5" s="135">
        <v>39058927</v>
      </c>
      <c r="H5" s="135">
        <v>333946036</v>
      </c>
      <c r="I5" s="135">
        <v>0</v>
      </c>
      <c r="J5" s="136">
        <v>1645537</v>
      </c>
    </row>
    <row r="6" spans="1:10" x14ac:dyDescent="0.25">
      <c r="A6" s="133" t="s">
        <v>511</v>
      </c>
      <c r="B6" s="137" t="s">
        <v>511</v>
      </c>
      <c r="C6" s="137" t="s">
        <v>272</v>
      </c>
      <c r="D6" s="134" t="s">
        <v>513</v>
      </c>
      <c r="E6" s="135">
        <v>21047674</v>
      </c>
      <c r="F6" s="135">
        <v>22761457</v>
      </c>
      <c r="G6" s="135">
        <v>21047674</v>
      </c>
      <c r="H6" s="135">
        <v>22761457</v>
      </c>
      <c r="I6" s="135">
        <v>0</v>
      </c>
      <c r="J6" s="136">
        <v>0</v>
      </c>
    </row>
    <row r="7" spans="1:10" x14ac:dyDescent="0.25">
      <c r="A7" s="133" t="s">
        <v>511</v>
      </c>
      <c r="B7" s="137" t="s">
        <v>511</v>
      </c>
      <c r="C7" s="137" t="s">
        <v>511</v>
      </c>
      <c r="D7" s="134" t="s">
        <v>514</v>
      </c>
      <c r="E7" s="135">
        <v>21047674</v>
      </c>
      <c r="F7" s="135">
        <v>22761457</v>
      </c>
      <c r="G7" s="135">
        <v>21047674</v>
      </c>
      <c r="H7" s="135">
        <v>22761457</v>
      </c>
      <c r="I7" s="135">
        <v>0</v>
      </c>
      <c r="J7" s="136">
        <v>0</v>
      </c>
    </row>
    <row r="8" spans="1:10" x14ac:dyDescent="0.25">
      <c r="A8" s="133" t="s">
        <v>511</v>
      </c>
      <c r="B8" s="137" t="s">
        <v>515</v>
      </c>
      <c r="C8" s="137" t="s">
        <v>272</v>
      </c>
      <c r="D8" s="134" t="s">
        <v>516</v>
      </c>
      <c r="E8" s="135">
        <v>186492</v>
      </c>
      <c r="F8" s="135">
        <v>78361700</v>
      </c>
      <c r="G8" s="135">
        <v>186492</v>
      </c>
      <c r="H8" s="135">
        <v>78361700</v>
      </c>
      <c r="I8" s="135">
        <v>0</v>
      </c>
      <c r="J8" s="136">
        <v>0</v>
      </c>
    </row>
    <row r="9" spans="1:10" x14ac:dyDescent="0.25">
      <c r="A9" s="133" t="s">
        <v>511</v>
      </c>
      <c r="B9" s="137" t="s">
        <v>515</v>
      </c>
      <c r="C9" s="137" t="s">
        <v>511</v>
      </c>
      <c r="D9" s="134" t="s">
        <v>276</v>
      </c>
      <c r="E9" s="135">
        <v>186492</v>
      </c>
      <c r="F9" s="135">
        <v>78361700</v>
      </c>
      <c r="G9" s="135">
        <v>186492</v>
      </c>
      <c r="H9" s="135">
        <v>78361700</v>
      </c>
      <c r="I9" s="135">
        <v>0</v>
      </c>
      <c r="J9" s="136">
        <v>0</v>
      </c>
    </row>
    <row r="10" spans="1:10" x14ac:dyDescent="0.25">
      <c r="A10" s="133" t="s">
        <v>511</v>
      </c>
      <c r="B10" s="137" t="s">
        <v>517</v>
      </c>
      <c r="C10" s="137" t="s">
        <v>272</v>
      </c>
      <c r="D10" s="134" t="s">
        <v>518</v>
      </c>
      <c r="E10" s="135">
        <v>2011573</v>
      </c>
      <c r="F10" s="135">
        <v>18198136</v>
      </c>
      <c r="G10" s="135">
        <v>2011573</v>
      </c>
      <c r="H10" s="135">
        <v>18198136</v>
      </c>
      <c r="I10" s="135">
        <v>0</v>
      </c>
      <c r="J10" s="136">
        <v>0</v>
      </c>
    </row>
    <row r="11" spans="1:10" x14ac:dyDescent="0.25">
      <c r="A11" s="133" t="s">
        <v>511</v>
      </c>
      <c r="B11" s="137" t="s">
        <v>517</v>
      </c>
      <c r="C11" s="137" t="s">
        <v>511</v>
      </c>
      <c r="D11" s="134" t="s">
        <v>519</v>
      </c>
      <c r="E11" s="135">
        <v>2011573</v>
      </c>
      <c r="F11" s="135">
        <v>18198136</v>
      </c>
      <c r="G11" s="135">
        <v>2011573</v>
      </c>
      <c r="H11" s="135">
        <v>18198136</v>
      </c>
      <c r="I11" s="135">
        <v>0</v>
      </c>
      <c r="J11" s="136">
        <v>0</v>
      </c>
    </row>
    <row r="12" spans="1:10" x14ac:dyDescent="0.25">
      <c r="A12" s="133" t="s">
        <v>511</v>
      </c>
      <c r="B12" s="137" t="s">
        <v>520</v>
      </c>
      <c r="C12" s="137" t="s">
        <v>272</v>
      </c>
      <c r="D12" s="134" t="s">
        <v>521</v>
      </c>
      <c r="E12" s="135">
        <v>637800</v>
      </c>
      <c r="F12" s="135">
        <v>7845608</v>
      </c>
      <c r="G12" s="135">
        <v>637800</v>
      </c>
      <c r="H12" s="135">
        <v>7845608</v>
      </c>
      <c r="I12" s="135">
        <v>0</v>
      </c>
      <c r="J12" s="136">
        <v>0</v>
      </c>
    </row>
    <row r="13" spans="1:10" x14ac:dyDescent="0.25">
      <c r="A13" s="133" t="s">
        <v>511</v>
      </c>
      <c r="B13" s="137" t="s">
        <v>520</v>
      </c>
      <c r="C13" s="137" t="s">
        <v>511</v>
      </c>
      <c r="D13" s="134" t="s">
        <v>280</v>
      </c>
      <c r="E13" s="135">
        <v>637800</v>
      </c>
      <c r="F13" s="135">
        <v>7845608</v>
      </c>
      <c r="G13" s="135">
        <v>637800</v>
      </c>
      <c r="H13" s="135">
        <v>7845608</v>
      </c>
      <c r="I13" s="135">
        <v>0</v>
      </c>
      <c r="J13" s="136">
        <v>0</v>
      </c>
    </row>
    <row r="14" spans="1:10" x14ac:dyDescent="0.25">
      <c r="A14" s="133" t="s">
        <v>511</v>
      </c>
      <c r="B14" s="137" t="s">
        <v>522</v>
      </c>
      <c r="C14" s="137" t="s">
        <v>272</v>
      </c>
      <c r="D14" s="134" t="s">
        <v>523</v>
      </c>
      <c r="E14" s="135">
        <v>875388</v>
      </c>
      <c r="F14" s="135">
        <v>26848088</v>
      </c>
      <c r="G14" s="135">
        <v>875388</v>
      </c>
      <c r="H14" s="135">
        <v>26848088</v>
      </c>
      <c r="I14" s="135">
        <v>0</v>
      </c>
      <c r="J14" s="136">
        <v>0</v>
      </c>
    </row>
    <row r="15" spans="1:10" x14ac:dyDescent="0.25">
      <c r="A15" s="133" t="s">
        <v>511</v>
      </c>
      <c r="B15" s="137" t="s">
        <v>522</v>
      </c>
      <c r="C15" s="137" t="s">
        <v>511</v>
      </c>
      <c r="D15" s="134" t="s">
        <v>524</v>
      </c>
      <c r="E15" s="135">
        <v>33935</v>
      </c>
      <c r="F15" s="135">
        <v>12163149</v>
      </c>
      <c r="G15" s="135">
        <v>33935</v>
      </c>
      <c r="H15" s="135">
        <v>12163149</v>
      </c>
      <c r="I15" s="135">
        <v>0</v>
      </c>
      <c r="J15" s="136">
        <v>0</v>
      </c>
    </row>
    <row r="16" spans="1:10" x14ac:dyDescent="0.25">
      <c r="A16" s="133" t="s">
        <v>511</v>
      </c>
      <c r="B16" s="137" t="s">
        <v>522</v>
      </c>
      <c r="C16" s="137" t="s">
        <v>515</v>
      </c>
      <c r="D16" s="134" t="s">
        <v>525</v>
      </c>
      <c r="E16" s="135">
        <v>841453</v>
      </c>
      <c r="F16" s="135">
        <v>14684939</v>
      </c>
      <c r="G16" s="135">
        <v>841453</v>
      </c>
      <c r="H16" s="135">
        <v>14684939</v>
      </c>
      <c r="I16" s="135">
        <v>0</v>
      </c>
      <c r="J16" s="136">
        <v>0</v>
      </c>
    </row>
    <row r="17" spans="1:10" x14ac:dyDescent="0.25">
      <c r="A17" s="133" t="s">
        <v>511</v>
      </c>
      <c r="B17" s="137" t="s">
        <v>526</v>
      </c>
      <c r="C17" s="137" t="s">
        <v>272</v>
      </c>
      <c r="D17" s="134" t="s">
        <v>527</v>
      </c>
      <c r="E17" s="135">
        <v>14300000</v>
      </c>
      <c r="F17" s="135">
        <v>181576584</v>
      </c>
      <c r="G17" s="135">
        <v>14300000</v>
      </c>
      <c r="H17" s="135">
        <v>179931047</v>
      </c>
      <c r="I17" s="135">
        <v>0</v>
      </c>
      <c r="J17" s="136">
        <v>1645537</v>
      </c>
    </row>
    <row r="18" spans="1:10" x14ac:dyDescent="0.25">
      <c r="A18" s="133" t="s">
        <v>511</v>
      </c>
      <c r="B18" s="137" t="s">
        <v>526</v>
      </c>
      <c r="C18" s="137" t="s">
        <v>511</v>
      </c>
      <c r="D18" s="134" t="s">
        <v>530</v>
      </c>
      <c r="E18" s="135">
        <v>14300000</v>
      </c>
      <c r="F18" s="135">
        <v>181576584</v>
      </c>
      <c r="G18" s="135">
        <v>14300000</v>
      </c>
      <c r="H18" s="135">
        <v>179931047</v>
      </c>
      <c r="I18" s="135">
        <v>0</v>
      </c>
      <c r="J18" s="136">
        <v>1645537</v>
      </c>
    </row>
    <row r="19" spans="1:10" x14ac:dyDescent="0.25">
      <c r="A19" s="133" t="s">
        <v>531</v>
      </c>
      <c r="B19" s="137" t="s">
        <v>272</v>
      </c>
      <c r="C19" s="137" t="s">
        <v>272</v>
      </c>
      <c r="D19" s="134" t="s">
        <v>532</v>
      </c>
      <c r="E19" s="135">
        <v>-7906</v>
      </c>
      <c r="F19" s="135">
        <v>1013637</v>
      </c>
      <c r="G19" s="135">
        <v>-7906</v>
      </c>
      <c r="H19" s="135">
        <v>1013637</v>
      </c>
      <c r="I19" s="135">
        <v>0</v>
      </c>
      <c r="J19" s="136">
        <v>0</v>
      </c>
    </row>
    <row r="20" spans="1:10" x14ac:dyDescent="0.25">
      <c r="A20" s="133" t="s">
        <v>531</v>
      </c>
      <c r="B20" s="137" t="s">
        <v>511</v>
      </c>
      <c r="C20" s="137" t="s">
        <v>272</v>
      </c>
      <c r="D20" s="134" t="s">
        <v>533</v>
      </c>
      <c r="E20" s="135">
        <v>-7906</v>
      </c>
      <c r="F20" s="135">
        <v>883725</v>
      </c>
      <c r="G20" s="135">
        <v>-7906</v>
      </c>
      <c r="H20" s="135">
        <v>883725</v>
      </c>
      <c r="I20" s="135">
        <v>0</v>
      </c>
      <c r="J20" s="136">
        <v>0</v>
      </c>
    </row>
    <row r="21" spans="1:10" x14ac:dyDescent="0.25">
      <c r="A21" s="133" t="s">
        <v>531</v>
      </c>
      <c r="B21" s="137" t="s">
        <v>511</v>
      </c>
      <c r="C21" s="137" t="s">
        <v>511</v>
      </c>
      <c r="D21" s="134" t="s">
        <v>534</v>
      </c>
      <c r="E21" s="135">
        <v>-7906</v>
      </c>
      <c r="F21" s="135">
        <v>883725</v>
      </c>
      <c r="G21" s="135">
        <v>-7906</v>
      </c>
      <c r="H21" s="135">
        <v>883725</v>
      </c>
      <c r="I21" s="135">
        <v>0</v>
      </c>
      <c r="J21" s="136">
        <v>0</v>
      </c>
    </row>
    <row r="22" spans="1:10" x14ac:dyDescent="0.25">
      <c r="A22" s="133" t="s">
        <v>531</v>
      </c>
      <c r="B22" s="137" t="s">
        <v>515</v>
      </c>
      <c r="C22" s="137" t="s">
        <v>272</v>
      </c>
      <c r="D22" s="134" t="s">
        <v>535</v>
      </c>
      <c r="E22" s="135">
        <v>0</v>
      </c>
      <c r="F22" s="135">
        <v>110000</v>
      </c>
      <c r="G22" s="135">
        <v>0</v>
      </c>
      <c r="H22" s="135">
        <v>110000</v>
      </c>
      <c r="I22" s="135">
        <v>0</v>
      </c>
      <c r="J22" s="136">
        <v>0</v>
      </c>
    </row>
    <row r="23" spans="1:10" x14ac:dyDescent="0.25">
      <c r="A23" s="133" t="s">
        <v>531</v>
      </c>
      <c r="B23" s="137" t="s">
        <v>515</v>
      </c>
      <c r="C23" s="137" t="s">
        <v>511</v>
      </c>
      <c r="D23" s="134" t="s">
        <v>536</v>
      </c>
      <c r="E23" s="135">
        <v>0</v>
      </c>
      <c r="F23" s="135">
        <v>110000</v>
      </c>
      <c r="G23" s="135">
        <v>0</v>
      </c>
      <c r="H23" s="135">
        <v>110000</v>
      </c>
      <c r="I23" s="135">
        <v>0</v>
      </c>
      <c r="J23" s="136">
        <v>0</v>
      </c>
    </row>
    <row r="24" spans="1:10" x14ac:dyDescent="0.25">
      <c r="A24" s="133" t="s">
        <v>531</v>
      </c>
      <c r="B24" s="137" t="s">
        <v>531</v>
      </c>
      <c r="C24" s="137" t="s">
        <v>272</v>
      </c>
      <c r="D24" s="134" t="s">
        <v>537</v>
      </c>
      <c r="E24" s="135">
        <v>0</v>
      </c>
      <c r="F24" s="135">
        <v>19912</v>
      </c>
      <c r="G24" s="135">
        <v>0</v>
      </c>
      <c r="H24" s="135">
        <v>19912</v>
      </c>
      <c r="I24" s="135">
        <v>0</v>
      </c>
      <c r="J24" s="136">
        <v>0</v>
      </c>
    </row>
    <row r="25" spans="1:10" x14ac:dyDescent="0.25">
      <c r="A25" s="133" t="s">
        <v>531</v>
      </c>
      <c r="B25" s="137" t="s">
        <v>531</v>
      </c>
      <c r="C25" s="137" t="s">
        <v>511</v>
      </c>
      <c r="D25" s="134" t="s">
        <v>538</v>
      </c>
      <c r="E25" s="135">
        <v>0</v>
      </c>
      <c r="F25" s="135">
        <v>19912</v>
      </c>
      <c r="G25" s="135">
        <v>0</v>
      </c>
      <c r="H25" s="135">
        <v>19912</v>
      </c>
      <c r="I25" s="135">
        <v>0</v>
      </c>
      <c r="J25" s="136">
        <v>0</v>
      </c>
    </row>
    <row r="26" spans="1:10" x14ac:dyDescent="0.25">
      <c r="A26" s="133" t="s">
        <v>517</v>
      </c>
      <c r="B26" s="137" t="s">
        <v>272</v>
      </c>
      <c r="C26" s="137" t="s">
        <v>272</v>
      </c>
      <c r="D26" s="134" t="s">
        <v>539</v>
      </c>
      <c r="E26" s="135">
        <v>5872537</v>
      </c>
      <c r="F26" s="135">
        <v>64770065</v>
      </c>
      <c r="G26" s="135">
        <v>5872537</v>
      </c>
      <c r="H26" s="135">
        <v>64753722</v>
      </c>
      <c r="I26" s="135">
        <v>0</v>
      </c>
      <c r="J26" s="136">
        <v>16343</v>
      </c>
    </row>
    <row r="27" spans="1:10" x14ac:dyDescent="0.25">
      <c r="A27" s="133" t="s">
        <v>517</v>
      </c>
      <c r="B27" s="137" t="s">
        <v>511</v>
      </c>
      <c r="C27" s="137" t="s">
        <v>272</v>
      </c>
      <c r="D27" s="134" t="s">
        <v>540</v>
      </c>
      <c r="E27" s="135">
        <v>23400</v>
      </c>
      <c r="F27" s="135">
        <v>241100</v>
      </c>
      <c r="G27" s="135">
        <v>23400</v>
      </c>
      <c r="H27" s="135">
        <v>241100</v>
      </c>
      <c r="I27" s="135">
        <v>0</v>
      </c>
      <c r="J27" s="136">
        <v>0</v>
      </c>
    </row>
    <row r="28" spans="1:10" x14ac:dyDescent="0.25">
      <c r="A28" s="133" t="s">
        <v>517</v>
      </c>
      <c r="B28" s="137" t="s">
        <v>511</v>
      </c>
      <c r="C28" s="137" t="s">
        <v>515</v>
      </c>
      <c r="D28" s="134" t="s">
        <v>541</v>
      </c>
      <c r="E28" s="135">
        <v>23400</v>
      </c>
      <c r="F28" s="135">
        <v>241100</v>
      </c>
      <c r="G28" s="135">
        <v>23400</v>
      </c>
      <c r="H28" s="135">
        <v>241100</v>
      </c>
      <c r="I28" s="135">
        <v>0</v>
      </c>
      <c r="J28" s="136">
        <v>0</v>
      </c>
    </row>
    <row r="29" spans="1:10" x14ac:dyDescent="0.25">
      <c r="A29" s="133" t="s">
        <v>517</v>
      </c>
      <c r="B29" s="137" t="s">
        <v>515</v>
      </c>
      <c r="C29" s="137" t="s">
        <v>272</v>
      </c>
      <c r="D29" s="134" t="s">
        <v>542</v>
      </c>
      <c r="E29" s="135">
        <v>5849137</v>
      </c>
      <c r="F29" s="135">
        <v>64528965</v>
      </c>
      <c r="G29" s="135">
        <v>5849137</v>
      </c>
      <c r="H29" s="135">
        <v>64512622</v>
      </c>
      <c r="I29" s="135">
        <v>0</v>
      </c>
      <c r="J29" s="136">
        <v>16343</v>
      </c>
    </row>
    <row r="30" spans="1:10" x14ac:dyDescent="0.25">
      <c r="A30" s="133" t="s">
        <v>517</v>
      </c>
      <c r="B30" s="137" t="s">
        <v>515</v>
      </c>
      <c r="C30" s="137" t="s">
        <v>517</v>
      </c>
      <c r="D30" s="134" t="s">
        <v>543</v>
      </c>
      <c r="E30" s="135">
        <v>14</v>
      </c>
      <c r="F30" s="135">
        <v>60</v>
      </c>
      <c r="G30" s="135">
        <v>14</v>
      </c>
      <c r="H30" s="135">
        <v>60</v>
      </c>
      <c r="I30" s="135">
        <v>0</v>
      </c>
      <c r="J30" s="136">
        <v>0</v>
      </c>
    </row>
    <row r="31" spans="1:10" x14ac:dyDescent="0.25">
      <c r="A31" s="133" t="s">
        <v>517</v>
      </c>
      <c r="B31" s="137" t="s">
        <v>515</v>
      </c>
      <c r="C31" s="137" t="s">
        <v>544</v>
      </c>
      <c r="D31" s="134" t="s">
        <v>545</v>
      </c>
      <c r="E31" s="135">
        <v>4592054</v>
      </c>
      <c r="F31" s="135">
        <v>49488143</v>
      </c>
      <c r="G31" s="135">
        <v>4592054</v>
      </c>
      <c r="H31" s="135">
        <v>49471800</v>
      </c>
      <c r="I31" s="135">
        <v>0</v>
      </c>
      <c r="J31" s="136">
        <v>16343</v>
      </c>
    </row>
    <row r="32" spans="1:10" x14ac:dyDescent="0.25">
      <c r="A32" s="133" t="s">
        <v>517</v>
      </c>
      <c r="B32" s="137" t="s">
        <v>515</v>
      </c>
      <c r="C32" s="137" t="s">
        <v>546</v>
      </c>
      <c r="D32" s="134" t="s">
        <v>547</v>
      </c>
      <c r="E32" s="135">
        <v>1257069</v>
      </c>
      <c r="F32" s="135">
        <v>15040762</v>
      </c>
      <c r="G32" s="135">
        <v>1257069</v>
      </c>
      <c r="H32" s="135">
        <v>15040762</v>
      </c>
      <c r="I32" s="135">
        <v>0</v>
      </c>
      <c r="J32" s="136">
        <v>0</v>
      </c>
    </row>
    <row r="33" spans="1:10" x14ac:dyDescent="0.25">
      <c r="A33" s="133" t="s">
        <v>520</v>
      </c>
      <c r="B33" s="137" t="s">
        <v>272</v>
      </c>
      <c r="C33" s="137" t="s">
        <v>272</v>
      </c>
      <c r="D33" s="134" t="s">
        <v>548</v>
      </c>
      <c r="E33" s="135">
        <v>39328</v>
      </c>
      <c r="F33" s="135">
        <v>3727045</v>
      </c>
      <c r="G33" s="135">
        <v>39328</v>
      </c>
      <c r="H33" s="135">
        <v>3727045</v>
      </c>
      <c r="I33" s="135">
        <v>0</v>
      </c>
      <c r="J33" s="136">
        <v>0</v>
      </c>
    </row>
    <row r="34" spans="1:10" x14ac:dyDescent="0.25">
      <c r="A34" s="133" t="s">
        <v>520</v>
      </c>
      <c r="B34" s="137" t="s">
        <v>511</v>
      </c>
      <c r="C34" s="137" t="s">
        <v>272</v>
      </c>
      <c r="D34" s="134" t="s">
        <v>549</v>
      </c>
      <c r="E34" s="135">
        <v>39328</v>
      </c>
      <c r="F34" s="135">
        <v>3727045</v>
      </c>
      <c r="G34" s="135">
        <v>39328</v>
      </c>
      <c r="H34" s="135">
        <v>3727045</v>
      </c>
      <c r="I34" s="135">
        <v>0</v>
      </c>
      <c r="J34" s="136">
        <v>0</v>
      </c>
    </row>
    <row r="35" spans="1:10" x14ac:dyDescent="0.25">
      <c r="A35" s="133" t="s">
        <v>520</v>
      </c>
      <c r="B35" s="137" t="s">
        <v>511</v>
      </c>
      <c r="C35" s="137" t="s">
        <v>511</v>
      </c>
      <c r="D35" s="134" t="s">
        <v>550</v>
      </c>
      <c r="E35" s="135">
        <v>28000</v>
      </c>
      <c r="F35" s="135">
        <v>349909</v>
      </c>
      <c r="G35" s="135">
        <v>28000</v>
      </c>
      <c r="H35" s="135">
        <v>349909</v>
      </c>
      <c r="I35" s="135">
        <v>0</v>
      </c>
      <c r="J35" s="136">
        <v>0</v>
      </c>
    </row>
    <row r="36" spans="1:10" x14ac:dyDescent="0.25">
      <c r="A36" s="133" t="s">
        <v>520</v>
      </c>
      <c r="B36" s="137" t="s">
        <v>511</v>
      </c>
      <c r="C36" s="137" t="s">
        <v>515</v>
      </c>
      <c r="D36" s="134" t="s">
        <v>551</v>
      </c>
      <c r="E36" s="135">
        <v>11328</v>
      </c>
      <c r="F36" s="135">
        <v>3377136</v>
      </c>
      <c r="G36" s="135">
        <v>11328</v>
      </c>
      <c r="H36" s="135">
        <v>3377136</v>
      </c>
      <c r="I36" s="135">
        <v>0</v>
      </c>
      <c r="J36" s="136">
        <v>0</v>
      </c>
    </row>
    <row r="37" spans="1:10" x14ac:dyDescent="0.25">
      <c r="A37" s="133" t="s">
        <v>522</v>
      </c>
      <c r="B37" s="137" t="s">
        <v>272</v>
      </c>
      <c r="C37" s="137" t="s">
        <v>272</v>
      </c>
      <c r="D37" s="134" t="s">
        <v>552</v>
      </c>
      <c r="E37" s="135">
        <v>0</v>
      </c>
      <c r="F37" s="135">
        <v>200000</v>
      </c>
      <c r="G37" s="135">
        <v>0</v>
      </c>
      <c r="H37" s="135">
        <v>200000</v>
      </c>
      <c r="I37" s="135">
        <v>0</v>
      </c>
      <c r="J37" s="136">
        <v>0</v>
      </c>
    </row>
    <row r="38" spans="1:10" x14ac:dyDescent="0.25">
      <c r="A38" s="133" t="s">
        <v>522</v>
      </c>
      <c r="B38" s="137" t="s">
        <v>511</v>
      </c>
      <c r="C38" s="137" t="s">
        <v>272</v>
      </c>
      <c r="D38" s="134" t="s">
        <v>553</v>
      </c>
      <c r="E38" s="135">
        <v>0</v>
      </c>
      <c r="F38" s="135">
        <v>200000</v>
      </c>
      <c r="G38" s="135">
        <v>0</v>
      </c>
      <c r="H38" s="135">
        <v>200000</v>
      </c>
      <c r="I38" s="135">
        <v>0</v>
      </c>
      <c r="J38" s="136">
        <v>0</v>
      </c>
    </row>
    <row r="39" spans="1:10" x14ac:dyDescent="0.25">
      <c r="A39" s="133" t="s">
        <v>522</v>
      </c>
      <c r="B39" s="137" t="s">
        <v>511</v>
      </c>
      <c r="C39" s="137" t="s">
        <v>511</v>
      </c>
      <c r="D39" s="134" t="s">
        <v>554</v>
      </c>
      <c r="E39" s="135">
        <v>0</v>
      </c>
      <c r="F39" s="135">
        <v>200000</v>
      </c>
      <c r="G39" s="135">
        <v>0</v>
      </c>
      <c r="H39" s="135">
        <v>200000</v>
      </c>
      <c r="I39" s="135">
        <v>0</v>
      </c>
      <c r="J39" s="136">
        <v>0</v>
      </c>
    </row>
    <row r="40" spans="1:10" x14ac:dyDescent="0.25">
      <c r="A40" s="133" t="s">
        <v>555</v>
      </c>
      <c r="B40" s="137" t="s">
        <v>272</v>
      </c>
      <c r="C40" s="137" t="s">
        <v>272</v>
      </c>
      <c r="D40" s="134" t="s">
        <v>556</v>
      </c>
      <c r="E40" s="135">
        <v>39885309</v>
      </c>
      <c r="F40" s="135">
        <v>297478490</v>
      </c>
      <c r="G40" s="135">
        <v>10971564</v>
      </c>
      <c r="H40" s="135">
        <v>63811875</v>
      </c>
      <c r="I40" s="135">
        <v>28913745</v>
      </c>
      <c r="J40" s="136">
        <v>233666615</v>
      </c>
    </row>
    <row r="41" spans="1:10" x14ac:dyDescent="0.25">
      <c r="A41" s="133" t="s">
        <v>555</v>
      </c>
      <c r="B41" s="137" t="s">
        <v>511</v>
      </c>
      <c r="C41" s="137" t="s">
        <v>272</v>
      </c>
      <c r="D41" s="134" t="s">
        <v>559</v>
      </c>
      <c r="E41" s="135">
        <v>39885309</v>
      </c>
      <c r="F41" s="135">
        <v>297478490</v>
      </c>
      <c r="G41" s="135">
        <v>10971564</v>
      </c>
      <c r="H41" s="135">
        <v>63811875</v>
      </c>
      <c r="I41" s="135">
        <v>28913745</v>
      </c>
      <c r="J41" s="136">
        <v>233666615</v>
      </c>
    </row>
    <row r="42" spans="1:10" x14ac:dyDescent="0.25">
      <c r="A42" s="133" t="s">
        <v>555</v>
      </c>
      <c r="B42" s="137" t="s">
        <v>511</v>
      </c>
      <c r="C42" s="137" t="s">
        <v>511</v>
      </c>
      <c r="D42" s="134" t="s">
        <v>560</v>
      </c>
      <c r="E42" s="135">
        <v>1443327</v>
      </c>
      <c r="F42" s="135">
        <v>5376076</v>
      </c>
      <c r="G42" s="135">
        <v>1443327</v>
      </c>
      <c r="H42" s="135">
        <v>5376076</v>
      </c>
      <c r="I42" s="135">
        <v>0</v>
      </c>
      <c r="J42" s="136">
        <v>0</v>
      </c>
    </row>
    <row r="43" spans="1:10" x14ac:dyDescent="0.25">
      <c r="A43" s="133" t="s">
        <v>555</v>
      </c>
      <c r="B43" s="137" t="s">
        <v>511</v>
      </c>
      <c r="C43" s="137" t="s">
        <v>515</v>
      </c>
      <c r="D43" s="134" t="s">
        <v>561</v>
      </c>
      <c r="E43" s="135">
        <v>38441982</v>
      </c>
      <c r="F43" s="135">
        <v>292102414</v>
      </c>
      <c r="G43" s="135">
        <v>9528237</v>
      </c>
      <c r="H43" s="135">
        <v>58435799</v>
      </c>
      <c r="I43" s="135">
        <v>28913745</v>
      </c>
      <c r="J43" s="136">
        <v>233666615</v>
      </c>
    </row>
    <row r="44" spans="1:10" x14ac:dyDescent="0.25">
      <c r="A44" s="133" t="s">
        <v>564</v>
      </c>
      <c r="B44" s="137" t="s">
        <v>272</v>
      </c>
      <c r="C44" s="137" t="s">
        <v>272</v>
      </c>
      <c r="D44" s="134" t="s">
        <v>565</v>
      </c>
      <c r="E44" s="135">
        <v>4265374</v>
      </c>
      <c r="F44" s="135">
        <v>53299834</v>
      </c>
      <c r="G44" s="135">
        <v>4252850</v>
      </c>
      <c r="H44" s="135">
        <v>44454618</v>
      </c>
      <c r="I44" s="135">
        <v>12524</v>
      </c>
      <c r="J44" s="136">
        <v>8845216</v>
      </c>
    </row>
    <row r="45" spans="1:10" x14ac:dyDescent="0.25">
      <c r="A45" s="133" t="s">
        <v>564</v>
      </c>
      <c r="B45" s="137" t="s">
        <v>511</v>
      </c>
      <c r="C45" s="137" t="s">
        <v>272</v>
      </c>
      <c r="D45" s="134" t="s">
        <v>566</v>
      </c>
      <c r="E45" s="135">
        <v>136000</v>
      </c>
      <c r="F45" s="135">
        <v>1897000</v>
      </c>
      <c r="G45" s="135">
        <v>136000</v>
      </c>
      <c r="H45" s="135">
        <v>1897000</v>
      </c>
      <c r="I45" s="135">
        <v>0</v>
      </c>
      <c r="J45" s="136">
        <v>0</v>
      </c>
    </row>
    <row r="46" spans="1:10" x14ac:dyDescent="0.25">
      <c r="A46" s="133" t="s">
        <v>564</v>
      </c>
      <c r="B46" s="137" t="s">
        <v>511</v>
      </c>
      <c r="C46" s="137" t="s">
        <v>511</v>
      </c>
      <c r="D46" s="134" t="s">
        <v>567</v>
      </c>
      <c r="E46" s="135">
        <v>136000</v>
      </c>
      <c r="F46" s="135">
        <v>1897000</v>
      </c>
      <c r="G46" s="135">
        <v>136000</v>
      </c>
      <c r="H46" s="135">
        <v>1897000</v>
      </c>
      <c r="I46" s="135">
        <v>0</v>
      </c>
      <c r="J46" s="136">
        <v>0</v>
      </c>
    </row>
    <row r="47" spans="1:10" x14ac:dyDescent="0.25">
      <c r="A47" s="133" t="s">
        <v>564</v>
      </c>
      <c r="B47" s="137" t="s">
        <v>515</v>
      </c>
      <c r="C47" s="137" t="s">
        <v>272</v>
      </c>
      <c r="D47" s="134" t="s">
        <v>568</v>
      </c>
      <c r="E47" s="135">
        <v>4129374</v>
      </c>
      <c r="F47" s="135">
        <v>51402834</v>
      </c>
      <c r="G47" s="135">
        <v>4116850</v>
      </c>
      <c r="H47" s="135">
        <v>42557618</v>
      </c>
      <c r="I47" s="135">
        <v>12524</v>
      </c>
      <c r="J47" s="136">
        <v>8845216</v>
      </c>
    </row>
    <row r="48" spans="1:10" x14ac:dyDescent="0.25">
      <c r="A48" s="133" t="s">
        <v>564</v>
      </c>
      <c r="B48" s="137" t="s">
        <v>515</v>
      </c>
      <c r="C48" s="137" t="s">
        <v>511</v>
      </c>
      <c r="D48" s="134" t="s">
        <v>569</v>
      </c>
      <c r="E48" s="135">
        <v>7130</v>
      </c>
      <c r="F48" s="135">
        <v>152743</v>
      </c>
      <c r="G48" s="135">
        <v>7130</v>
      </c>
      <c r="H48" s="135">
        <v>152743</v>
      </c>
      <c r="I48" s="135">
        <v>0</v>
      </c>
      <c r="J48" s="136">
        <v>0</v>
      </c>
    </row>
    <row r="49" spans="1:10" x14ac:dyDescent="0.25">
      <c r="A49" s="133" t="s">
        <v>564</v>
      </c>
      <c r="B49" s="137" t="s">
        <v>515</v>
      </c>
      <c r="C49" s="137" t="s">
        <v>517</v>
      </c>
      <c r="D49" s="134" t="s">
        <v>570</v>
      </c>
      <c r="E49" s="135">
        <v>1746444</v>
      </c>
      <c r="F49" s="135">
        <v>38598360</v>
      </c>
      <c r="G49" s="135">
        <v>1733920</v>
      </c>
      <c r="H49" s="135">
        <v>29962138</v>
      </c>
      <c r="I49" s="135">
        <v>12524</v>
      </c>
      <c r="J49" s="136">
        <v>8636222</v>
      </c>
    </row>
    <row r="50" spans="1:10" x14ac:dyDescent="0.25">
      <c r="A50" s="133" t="s">
        <v>564</v>
      </c>
      <c r="B50" s="137" t="s">
        <v>515</v>
      </c>
      <c r="C50" s="137" t="s">
        <v>571</v>
      </c>
      <c r="D50" s="134" t="s">
        <v>572</v>
      </c>
      <c r="E50" s="135">
        <v>2375800</v>
      </c>
      <c r="F50" s="135">
        <v>12651731</v>
      </c>
      <c r="G50" s="135">
        <v>2375800</v>
      </c>
      <c r="H50" s="135">
        <v>12442737</v>
      </c>
      <c r="I50" s="135">
        <v>0</v>
      </c>
      <c r="J50" s="136">
        <v>208994</v>
      </c>
    </row>
    <row r="51" spans="1:10" x14ac:dyDescent="0.25">
      <c r="A51" s="133" t="s">
        <v>272</v>
      </c>
      <c r="B51" s="137" t="s">
        <v>272</v>
      </c>
      <c r="C51" s="137" t="s">
        <v>272</v>
      </c>
      <c r="D51" s="134" t="s">
        <v>573</v>
      </c>
      <c r="E51" s="135">
        <v>19010000</v>
      </c>
      <c r="F51" s="135">
        <v>164692012</v>
      </c>
      <c r="G51" s="135">
        <v>19010000</v>
      </c>
      <c r="H51" s="135">
        <v>164692012</v>
      </c>
      <c r="I51" s="135">
        <v>0</v>
      </c>
      <c r="J51" s="136">
        <v>0</v>
      </c>
    </row>
    <row r="52" spans="1:10" x14ac:dyDescent="0.25">
      <c r="A52" s="133" t="s">
        <v>520</v>
      </c>
      <c r="B52" s="137" t="s">
        <v>272</v>
      </c>
      <c r="C52" s="137" t="s">
        <v>272</v>
      </c>
      <c r="D52" s="134" t="s">
        <v>548</v>
      </c>
      <c r="E52" s="135">
        <v>19010000</v>
      </c>
      <c r="F52" s="135">
        <v>164692012</v>
      </c>
      <c r="G52" s="135">
        <v>19010000</v>
      </c>
      <c r="H52" s="135">
        <v>164692012</v>
      </c>
      <c r="I52" s="135">
        <v>0</v>
      </c>
      <c r="J52" s="136">
        <v>0</v>
      </c>
    </row>
    <row r="53" spans="1:10" x14ac:dyDescent="0.25">
      <c r="A53" s="133" t="s">
        <v>520</v>
      </c>
      <c r="B53" s="137" t="s">
        <v>515</v>
      </c>
      <c r="C53" s="137" t="s">
        <v>272</v>
      </c>
      <c r="D53" s="134" t="s">
        <v>575</v>
      </c>
      <c r="E53" s="135">
        <v>19010000</v>
      </c>
      <c r="F53" s="135">
        <v>164692012</v>
      </c>
      <c r="G53" s="135">
        <v>19010000</v>
      </c>
      <c r="H53" s="135">
        <v>164692012</v>
      </c>
      <c r="I53" s="135">
        <v>0</v>
      </c>
      <c r="J53" s="136">
        <v>0</v>
      </c>
    </row>
    <row r="54" spans="1:10" x14ac:dyDescent="0.25">
      <c r="A54" s="133" t="s">
        <v>520</v>
      </c>
      <c r="B54" s="137" t="s">
        <v>515</v>
      </c>
      <c r="C54" s="137" t="s">
        <v>511</v>
      </c>
      <c r="D54" s="134" t="s">
        <v>576</v>
      </c>
      <c r="E54" s="135">
        <v>19010000</v>
      </c>
      <c r="F54" s="135">
        <v>164692012</v>
      </c>
      <c r="G54" s="135">
        <v>19010000</v>
      </c>
      <c r="H54" s="135">
        <v>164692012</v>
      </c>
      <c r="I54" s="135">
        <v>0</v>
      </c>
      <c r="J54" s="136">
        <v>0</v>
      </c>
    </row>
    <row r="55" spans="1:10" x14ac:dyDescent="0.25">
      <c r="A55" s="133" t="s">
        <v>272</v>
      </c>
      <c r="B55" s="137" t="s">
        <v>272</v>
      </c>
      <c r="C55" s="137" t="s">
        <v>272</v>
      </c>
      <c r="D55" s="134" t="s">
        <v>577</v>
      </c>
      <c r="E55" s="135">
        <v>108123569</v>
      </c>
      <c r="F55" s="135">
        <v>920772656</v>
      </c>
      <c r="G55" s="135" t="s">
        <v>272</v>
      </c>
      <c r="H55" s="135" t="s">
        <v>272</v>
      </c>
      <c r="I55" s="135" t="s">
        <v>272</v>
      </c>
      <c r="J55" s="136" t="s">
        <v>272</v>
      </c>
    </row>
    <row r="57" spans="1:10" x14ac:dyDescent="0.25">
      <c r="A57" s="203" t="s">
        <v>502</v>
      </c>
      <c r="B57" s="204"/>
      <c r="C57" s="204"/>
      <c r="D57" s="205"/>
      <c r="E57" s="206" t="s">
        <v>503</v>
      </c>
      <c r="F57" s="207"/>
      <c r="G57" s="206" t="s">
        <v>578</v>
      </c>
      <c r="H57" s="207"/>
      <c r="I57" s="206" t="s">
        <v>579</v>
      </c>
      <c r="J57" s="207"/>
    </row>
    <row r="58" spans="1:10" x14ac:dyDescent="0.25">
      <c r="A58" s="159" t="s">
        <v>141</v>
      </c>
      <c r="B58" s="130" t="s">
        <v>142</v>
      </c>
      <c r="C58" s="130" t="s">
        <v>143</v>
      </c>
      <c r="D58" s="131" t="s">
        <v>506</v>
      </c>
      <c r="E58" s="132" t="s">
        <v>507</v>
      </c>
      <c r="F58" s="132" t="s">
        <v>508</v>
      </c>
      <c r="G58" s="132" t="s">
        <v>507</v>
      </c>
      <c r="H58" s="132" t="s">
        <v>508</v>
      </c>
      <c r="I58" s="132" t="s">
        <v>507</v>
      </c>
      <c r="J58" s="132" t="s">
        <v>508</v>
      </c>
    </row>
    <row r="59" spans="1:10" x14ac:dyDescent="0.25">
      <c r="A59" s="133" t="s">
        <v>272</v>
      </c>
      <c r="B59" s="130" t="s">
        <v>272</v>
      </c>
      <c r="C59" s="130" t="s">
        <v>272</v>
      </c>
      <c r="D59" s="134" t="s">
        <v>509</v>
      </c>
      <c r="E59" s="135">
        <v>77929848</v>
      </c>
      <c r="F59" s="135">
        <v>689279609</v>
      </c>
      <c r="G59" s="135">
        <v>44588605</v>
      </c>
      <c r="H59" s="135">
        <v>430078822</v>
      </c>
      <c r="I59" s="135">
        <v>33341243</v>
      </c>
      <c r="J59" s="136">
        <v>259200787</v>
      </c>
    </row>
    <row r="60" spans="1:10" x14ac:dyDescent="0.25">
      <c r="A60" s="133" t="s">
        <v>272</v>
      </c>
      <c r="B60" s="137" t="s">
        <v>272</v>
      </c>
      <c r="C60" s="137" t="s">
        <v>272</v>
      </c>
      <c r="D60" s="134" t="s">
        <v>510</v>
      </c>
      <c r="E60" s="135">
        <v>38162197</v>
      </c>
      <c r="F60" s="135">
        <v>455994366</v>
      </c>
      <c r="G60" s="135">
        <v>38114449</v>
      </c>
      <c r="H60" s="135">
        <v>399608848</v>
      </c>
      <c r="I60" s="135">
        <v>47748</v>
      </c>
      <c r="J60" s="136">
        <v>56385518</v>
      </c>
    </row>
    <row r="61" spans="1:10" x14ac:dyDescent="0.25">
      <c r="A61" s="133" t="s">
        <v>511</v>
      </c>
      <c r="B61" s="137" t="s">
        <v>272</v>
      </c>
      <c r="C61" s="137" t="s">
        <v>272</v>
      </c>
      <c r="D61" s="134" t="s">
        <v>580</v>
      </c>
      <c r="E61" s="135">
        <v>16083527</v>
      </c>
      <c r="F61" s="135">
        <v>171572987</v>
      </c>
      <c r="G61" s="135">
        <v>16078034</v>
      </c>
      <c r="H61" s="135">
        <v>168483560</v>
      </c>
      <c r="I61" s="135">
        <v>5493</v>
      </c>
      <c r="J61" s="136">
        <v>3089427</v>
      </c>
    </row>
    <row r="62" spans="1:10" x14ac:dyDescent="0.25">
      <c r="A62" s="133" t="s">
        <v>511</v>
      </c>
      <c r="B62" s="137" t="s">
        <v>581</v>
      </c>
      <c r="C62" s="137" t="s">
        <v>272</v>
      </c>
      <c r="D62" s="134" t="s">
        <v>582</v>
      </c>
      <c r="E62" s="135">
        <v>2930806</v>
      </c>
      <c r="F62" s="135">
        <v>41020432</v>
      </c>
      <c r="G62" s="135">
        <v>2930806</v>
      </c>
      <c r="H62" s="135">
        <v>39055735</v>
      </c>
      <c r="I62" s="135">
        <v>0</v>
      </c>
      <c r="J62" s="136">
        <v>1964697</v>
      </c>
    </row>
    <row r="63" spans="1:10" x14ac:dyDescent="0.25">
      <c r="A63" s="133" t="s">
        <v>511</v>
      </c>
      <c r="B63" s="137" t="s">
        <v>581</v>
      </c>
      <c r="C63" s="137" t="s">
        <v>511</v>
      </c>
      <c r="D63" s="134" t="s">
        <v>583</v>
      </c>
      <c r="E63" s="135">
        <v>2369508</v>
      </c>
      <c r="F63" s="135">
        <v>32040772</v>
      </c>
      <c r="G63" s="135">
        <v>2369508</v>
      </c>
      <c r="H63" s="135">
        <v>32040772</v>
      </c>
      <c r="I63" s="135">
        <v>0</v>
      </c>
      <c r="J63" s="136">
        <v>0</v>
      </c>
    </row>
    <row r="64" spans="1:10" x14ac:dyDescent="0.25">
      <c r="A64" s="133" t="s">
        <v>511</v>
      </c>
      <c r="B64" s="137" t="s">
        <v>581</v>
      </c>
      <c r="C64" s="137" t="s">
        <v>515</v>
      </c>
      <c r="D64" s="134" t="s">
        <v>584</v>
      </c>
      <c r="E64" s="135">
        <v>41141</v>
      </c>
      <c r="F64" s="135">
        <v>425175</v>
      </c>
      <c r="G64" s="135">
        <v>41141</v>
      </c>
      <c r="H64" s="135">
        <v>425175</v>
      </c>
      <c r="I64" s="135">
        <v>0</v>
      </c>
      <c r="J64" s="136">
        <v>0</v>
      </c>
    </row>
    <row r="65" spans="1:10" x14ac:dyDescent="0.25">
      <c r="A65" s="133" t="s">
        <v>511</v>
      </c>
      <c r="B65" s="137" t="s">
        <v>581</v>
      </c>
      <c r="C65" s="137" t="s">
        <v>531</v>
      </c>
      <c r="D65" s="134" t="s">
        <v>585</v>
      </c>
      <c r="E65" s="135">
        <v>243519</v>
      </c>
      <c r="F65" s="135">
        <v>1824282</v>
      </c>
      <c r="G65" s="135">
        <v>243519</v>
      </c>
      <c r="H65" s="135">
        <v>1824282</v>
      </c>
      <c r="I65" s="135">
        <v>0</v>
      </c>
      <c r="J65" s="136">
        <v>0</v>
      </c>
    </row>
    <row r="66" spans="1:10" x14ac:dyDescent="0.25">
      <c r="A66" s="133" t="s">
        <v>511</v>
      </c>
      <c r="B66" s="137" t="s">
        <v>581</v>
      </c>
      <c r="C66" s="137" t="s">
        <v>517</v>
      </c>
      <c r="D66" s="134" t="s">
        <v>586</v>
      </c>
      <c r="E66" s="135">
        <v>987</v>
      </c>
      <c r="F66" s="135">
        <v>63200</v>
      </c>
      <c r="G66" s="135">
        <v>987</v>
      </c>
      <c r="H66" s="135">
        <v>63200</v>
      </c>
      <c r="I66" s="135">
        <v>0</v>
      </c>
      <c r="J66" s="136">
        <v>0</v>
      </c>
    </row>
    <row r="67" spans="1:10" x14ac:dyDescent="0.25">
      <c r="A67" s="133" t="s">
        <v>511</v>
      </c>
      <c r="B67" s="137" t="s">
        <v>581</v>
      </c>
      <c r="C67" s="137" t="s">
        <v>587</v>
      </c>
      <c r="D67" s="134" t="s">
        <v>588</v>
      </c>
      <c r="E67" s="135">
        <v>275651</v>
      </c>
      <c r="F67" s="135">
        <v>6667003</v>
      </c>
      <c r="G67" s="135">
        <v>275651</v>
      </c>
      <c r="H67" s="135">
        <v>4702306</v>
      </c>
      <c r="I67" s="135">
        <v>0</v>
      </c>
      <c r="J67" s="136">
        <v>1964697</v>
      </c>
    </row>
    <row r="68" spans="1:10" x14ac:dyDescent="0.25">
      <c r="A68" s="133" t="s">
        <v>511</v>
      </c>
      <c r="B68" s="137" t="s">
        <v>589</v>
      </c>
      <c r="C68" s="137" t="s">
        <v>272</v>
      </c>
      <c r="D68" s="134" t="s">
        <v>590</v>
      </c>
      <c r="E68" s="135">
        <v>8740563</v>
      </c>
      <c r="F68" s="135">
        <v>88789799</v>
      </c>
      <c r="G68" s="135">
        <v>8735070</v>
      </c>
      <c r="H68" s="135">
        <v>87665069</v>
      </c>
      <c r="I68" s="135">
        <v>5493</v>
      </c>
      <c r="J68" s="136">
        <v>1124730</v>
      </c>
    </row>
    <row r="69" spans="1:10" x14ac:dyDescent="0.25">
      <c r="A69" s="133" t="s">
        <v>511</v>
      </c>
      <c r="B69" s="137" t="s">
        <v>589</v>
      </c>
      <c r="C69" s="137" t="s">
        <v>515</v>
      </c>
      <c r="D69" s="134" t="s">
        <v>591</v>
      </c>
      <c r="E69" s="135">
        <v>5158456</v>
      </c>
      <c r="F69" s="135">
        <v>57377022</v>
      </c>
      <c r="G69" s="135">
        <v>5158456</v>
      </c>
      <c r="H69" s="135">
        <v>57327022</v>
      </c>
      <c r="I69" s="135">
        <v>0</v>
      </c>
      <c r="J69" s="136">
        <v>50000</v>
      </c>
    </row>
    <row r="70" spans="1:10" x14ac:dyDescent="0.25">
      <c r="A70" s="133" t="s">
        <v>511</v>
      </c>
      <c r="B70" s="137" t="s">
        <v>589</v>
      </c>
      <c r="C70" s="137" t="s">
        <v>531</v>
      </c>
      <c r="D70" s="134" t="s">
        <v>592</v>
      </c>
      <c r="E70" s="135">
        <v>84108</v>
      </c>
      <c r="F70" s="135">
        <v>230223</v>
      </c>
      <c r="G70" s="135">
        <v>84108</v>
      </c>
      <c r="H70" s="135">
        <v>230223</v>
      </c>
      <c r="I70" s="135">
        <v>0</v>
      </c>
      <c r="J70" s="136">
        <v>0</v>
      </c>
    </row>
    <row r="71" spans="1:10" x14ac:dyDescent="0.25">
      <c r="A71" s="133" t="s">
        <v>511</v>
      </c>
      <c r="B71" s="137" t="s">
        <v>589</v>
      </c>
      <c r="C71" s="137" t="s">
        <v>517</v>
      </c>
      <c r="D71" s="134" t="s">
        <v>593</v>
      </c>
      <c r="E71" s="135">
        <v>2617</v>
      </c>
      <c r="F71" s="135">
        <v>26977</v>
      </c>
      <c r="G71" s="135">
        <v>2617</v>
      </c>
      <c r="H71" s="135">
        <v>26977</v>
      </c>
      <c r="I71" s="135">
        <v>0</v>
      </c>
      <c r="J71" s="136">
        <v>0</v>
      </c>
    </row>
    <row r="72" spans="1:10" x14ac:dyDescent="0.25">
      <c r="A72" s="133" t="s">
        <v>511</v>
      </c>
      <c r="B72" s="137" t="s">
        <v>589</v>
      </c>
      <c r="C72" s="137" t="s">
        <v>587</v>
      </c>
      <c r="D72" s="134" t="s">
        <v>594</v>
      </c>
      <c r="E72" s="135">
        <v>2523488</v>
      </c>
      <c r="F72" s="135">
        <v>18169768</v>
      </c>
      <c r="G72" s="135">
        <v>2523488</v>
      </c>
      <c r="H72" s="135">
        <v>18076379</v>
      </c>
      <c r="I72" s="135">
        <v>0</v>
      </c>
      <c r="J72" s="136">
        <v>93389</v>
      </c>
    </row>
    <row r="73" spans="1:10" x14ac:dyDescent="0.25">
      <c r="A73" s="133" t="s">
        <v>511</v>
      </c>
      <c r="B73" s="137" t="s">
        <v>589</v>
      </c>
      <c r="C73" s="137" t="s">
        <v>522</v>
      </c>
      <c r="D73" s="134" t="s">
        <v>595</v>
      </c>
      <c r="E73" s="135">
        <v>971894</v>
      </c>
      <c r="F73" s="135">
        <v>12985809</v>
      </c>
      <c r="G73" s="135">
        <v>966401</v>
      </c>
      <c r="H73" s="135">
        <v>12004468</v>
      </c>
      <c r="I73" s="135">
        <v>5493</v>
      </c>
      <c r="J73" s="136">
        <v>981341</v>
      </c>
    </row>
    <row r="74" spans="1:10" x14ac:dyDescent="0.25">
      <c r="A74" s="133" t="s">
        <v>511</v>
      </c>
      <c r="B74" s="137" t="s">
        <v>596</v>
      </c>
      <c r="C74" s="137" t="s">
        <v>272</v>
      </c>
      <c r="D74" s="134" t="s">
        <v>597</v>
      </c>
      <c r="E74" s="135">
        <v>2528899</v>
      </c>
      <c r="F74" s="135">
        <v>10061648</v>
      </c>
      <c r="G74" s="135">
        <v>2528899</v>
      </c>
      <c r="H74" s="135">
        <v>10061648</v>
      </c>
      <c r="I74" s="135">
        <v>0</v>
      </c>
      <c r="J74" s="136">
        <v>0</v>
      </c>
    </row>
    <row r="75" spans="1:10" x14ac:dyDescent="0.25">
      <c r="A75" s="133" t="s">
        <v>511</v>
      </c>
      <c r="B75" s="137" t="s">
        <v>596</v>
      </c>
      <c r="C75" s="137" t="s">
        <v>515</v>
      </c>
      <c r="D75" s="134" t="s">
        <v>598</v>
      </c>
      <c r="E75" s="135">
        <v>2528899</v>
      </c>
      <c r="F75" s="135">
        <v>10061648</v>
      </c>
      <c r="G75" s="135">
        <v>2528899</v>
      </c>
      <c r="H75" s="135">
        <v>10061648</v>
      </c>
      <c r="I75" s="135">
        <v>0</v>
      </c>
      <c r="J75" s="136">
        <v>0</v>
      </c>
    </row>
    <row r="76" spans="1:10" x14ac:dyDescent="0.25">
      <c r="A76" s="133" t="s">
        <v>511</v>
      </c>
      <c r="B76" s="137" t="s">
        <v>599</v>
      </c>
      <c r="C76" s="137" t="s">
        <v>272</v>
      </c>
      <c r="D76" s="134" t="s">
        <v>600</v>
      </c>
      <c r="E76" s="135">
        <v>1883259</v>
      </c>
      <c r="F76" s="135">
        <v>31701108</v>
      </c>
      <c r="G76" s="135">
        <v>1883259</v>
      </c>
      <c r="H76" s="135">
        <v>31701108</v>
      </c>
      <c r="I76" s="135">
        <v>0</v>
      </c>
      <c r="J76" s="136">
        <v>0</v>
      </c>
    </row>
    <row r="77" spans="1:10" x14ac:dyDescent="0.25">
      <c r="A77" s="133" t="s">
        <v>511</v>
      </c>
      <c r="B77" s="137" t="s">
        <v>599</v>
      </c>
      <c r="C77" s="137" t="s">
        <v>511</v>
      </c>
      <c r="D77" s="134" t="s">
        <v>583</v>
      </c>
      <c r="E77" s="135">
        <v>646259</v>
      </c>
      <c r="F77" s="135">
        <v>9146108</v>
      </c>
      <c r="G77" s="135">
        <v>646259</v>
      </c>
      <c r="H77" s="135">
        <v>9146108</v>
      </c>
      <c r="I77" s="135">
        <v>0</v>
      </c>
      <c r="J77" s="136">
        <v>0</v>
      </c>
    </row>
    <row r="78" spans="1:10" x14ac:dyDescent="0.25">
      <c r="A78" s="133" t="s">
        <v>511</v>
      </c>
      <c r="B78" s="137" t="s">
        <v>599</v>
      </c>
      <c r="C78" s="137" t="s">
        <v>515</v>
      </c>
      <c r="D78" s="134" t="s">
        <v>601</v>
      </c>
      <c r="E78" s="135">
        <v>1237000</v>
      </c>
      <c r="F78" s="135">
        <v>22555000</v>
      </c>
      <c r="G78" s="135">
        <v>1237000</v>
      </c>
      <c r="H78" s="135">
        <v>22555000</v>
      </c>
      <c r="I78" s="135">
        <v>0</v>
      </c>
      <c r="J78" s="136">
        <v>0</v>
      </c>
    </row>
    <row r="79" spans="1:10" x14ac:dyDescent="0.25">
      <c r="A79" s="133" t="s">
        <v>515</v>
      </c>
      <c r="B79" s="137" t="s">
        <v>272</v>
      </c>
      <c r="C79" s="137" t="s">
        <v>272</v>
      </c>
      <c r="D79" s="134" t="s">
        <v>602</v>
      </c>
      <c r="E79" s="135">
        <v>618480</v>
      </c>
      <c r="F79" s="135">
        <v>11688720</v>
      </c>
      <c r="G79" s="135">
        <v>618480</v>
      </c>
      <c r="H79" s="135">
        <v>11688720</v>
      </c>
      <c r="I79" s="135">
        <v>0</v>
      </c>
      <c r="J79" s="136">
        <v>0</v>
      </c>
    </row>
    <row r="80" spans="1:10" x14ac:dyDescent="0.25">
      <c r="A80" s="133" t="s">
        <v>515</v>
      </c>
      <c r="B80" s="137" t="s">
        <v>603</v>
      </c>
      <c r="C80" s="137" t="s">
        <v>272</v>
      </c>
      <c r="D80" s="134" t="s">
        <v>604</v>
      </c>
      <c r="E80" s="135">
        <v>567880</v>
      </c>
      <c r="F80" s="135">
        <v>7310348</v>
      </c>
      <c r="G80" s="135">
        <v>567880</v>
      </c>
      <c r="H80" s="135">
        <v>7310348</v>
      </c>
      <c r="I80" s="135">
        <v>0</v>
      </c>
      <c r="J80" s="136">
        <v>0</v>
      </c>
    </row>
    <row r="81" spans="1:10" x14ac:dyDescent="0.25">
      <c r="A81" s="133" t="s">
        <v>515</v>
      </c>
      <c r="B81" s="137" t="s">
        <v>603</v>
      </c>
      <c r="C81" s="137" t="s">
        <v>515</v>
      </c>
      <c r="D81" s="134" t="s">
        <v>677</v>
      </c>
      <c r="E81" s="135">
        <v>0</v>
      </c>
      <c r="F81" s="135">
        <v>62356</v>
      </c>
      <c r="G81" s="135">
        <v>0</v>
      </c>
      <c r="H81" s="135">
        <v>62356</v>
      </c>
      <c r="I81" s="135">
        <v>0</v>
      </c>
      <c r="J81" s="136">
        <v>0</v>
      </c>
    </row>
    <row r="82" spans="1:10" x14ac:dyDescent="0.25">
      <c r="A82" s="133" t="s">
        <v>515</v>
      </c>
      <c r="B82" s="137" t="s">
        <v>603</v>
      </c>
      <c r="C82" s="137" t="s">
        <v>531</v>
      </c>
      <c r="D82" s="134" t="s">
        <v>605</v>
      </c>
      <c r="E82" s="135">
        <v>567880</v>
      </c>
      <c r="F82" s="135">
        <v>7247992</v>
      </c>
      <c r="G82" s="135">
        <v>567880</v>
      </c>
      <c r="H82" s="135">
        <v>7247992</v>
      </c>
      <c r="I82" s="135">
        <v>0</v>
      </c>
      <c r="J82" s="136">
        <v>0</v>
      </c>
    </row>
    <row r="83" spans="1:10" x14ac:dyDescent="0.25">
      <c r="A83" s="133" t="s">
        <v>515</v>
      </c>
      <c r="B83" s="137" t="s">
        <v>606</v>
      </c>
      <c r="C83" s="137" t="s">
        <v>272</v>
      </c>
      <c r="D83" s="134" t="s">
        <v>607</v>
      </c>
      <c r="E83" s="135">
        <v>50600</v>
      </c>
      <c r="F83" s="135">
        <v>4378372</v>
      </c>
      <c r="G83" s="135">
        <v>50600</v>
      </c>
      <c r="H83" s="135">
        <v>4378372</v>
      </c>
      <c r="I83" s="135">
        <v>0</v>
      </c>
      <c r="J83" s="136">
        <v>0</v>
      </c>
    </row>
    <row r="84" spans="1:10" x14ac:dyDescent="0.25">
      <c r="A84" s="133" t="s">
        <v>515</v>
      </c>
      <c r="B84" s="137" t="s">
        <v>606</v>
      </c>
      <c r="C84" s="137" t="s">
        <v>515</v>
      </c>
      <c r="D84" s="134" t="s">
        <v>608</v>
      </c>
      <c r="E84" s="135">
        <v>50600</v>
      </c>
      <c r="F84" s="135">
        <v>4378372</v>
      </c>
      <c r="G84" s="135">
        <v>50600</v>
      </c>
      <c r="H84" s="135">
        <v>4378372</v>
      </c>
      <c r="I84" s="135">
        <v>0</v>
      </c>
      <c r="J84" s="136">
        <v>0</v>
      </c>
    </row>
    <row r="85" spans="1:10" x14ac:dyDescent="0.25">
      <c r="A85" s="133" t="s">
        <v>531</v>
      </c>
      <c r="B85" s="137" t="s">
        <v>272</v>
      </c>
      <c r="C85" s="137" t="s">
        <v>272</v>
      </c>
      <c r="D85" s="134" t="s">
        <v>609</v>
      </c>
      <c r="E85" s="135">
        <v>4209496</v>
      </c>
      <c r="F85" s="135">
        <v>79727524</v>
      </c>
      <c r="G85" s="135">
        <v>4175399</v>
      </c>
      <c r="H85" s="135">
        <v>51553052</v>
      </c>
      <c r="I85" s="135">
        <v>34097</v>
      </c>
      <c r="J85" s="136">
        <v>28174472</v>
      </c>
    </row>
    <row r="86" spans="1:10" x14ac:dyDescent="0.25">
      <c r="A86" s="133" t="s">
        <v>531</v>
      </c>
      <c r="B86" s="137" t="s">
        <v>610</v>
      </c>
      <c r="C86" s="137" t="s">
        <v>272</v>
      </c>
      <c r="D86" s="134" t="s">
        <v>611</v>
      </c>
      <c r="E86" s="135">
        <v>1200078</v>
      </c>
      <c r="F86" s="135">
        <v>8361811</v>
      </c>
      <c r="G86" s="135">
        <v>1200078</v>
      </c>
      <c r="H86" s="135">
        <v>7411254</v>
      </c>
      <c r="I86" s="135">
        <v>0</v>
      </c>
      <c r="J86" s="136">
        <v>950557</v>
      </c>
    </row>
    <row r="87" spans="1:10" x14ac:dyDescent="0.25">
      <c r="A87" s="133" t="s">
        <v>531</v>
      </c>
      <c r="B87" s="137" t="s">
        <v>610</v>
      </c>
      <c r="C87" s="137" t="s">
        <v>515</v>
      </c>
      <c r="D87" s="134" t="s">
        <v>612</v>
      </c>
      <c r="E87" s="135">
        <v>465095</v>
      </c>
      <c r="F87" s="135">
        <v>6647635</v>
      </c>
      <c r="G87" s="135">
        <v>465095</v>
      </c>
      <c r="H87" s="135">
        <v>6647635</v>
      </c>
      <c r="I87" s="135">
        <v>0</v>
      </c>
      <c r="J87" s="136">
        <v>0</v>
      </c>
    </row>
    <row r="88" spans="1:10" x14ac:dyDescent="0.25">
      <c r="A88" s="133" t="s">
        <v>531</v>
      </c>
      <c r="B88" s="137" t="s">
        <v>610</v>
      </c>
      <c r="C88" s="137" t="s">
        <v>517</v>
      </c>
      <c r="D88" s="134" t="s">
        <v>669</v>
      </c>
      <c r="E88" s="135">
        <v>734983</v>
      </c>
      <c r="F88" s="135">
        <v>1714176</v>
      </c>
      <c r="G88" s="135">
        <v>734983</v>
      </c>
      <c r="H88" s="135">
        <v>763619</v>
      </c>
      <c r="I88" s="135">
        <v>0</v>
      </c>
      <c r="J88" s="136">
        <v>950557</v>
      </c>
    </row>
    <row r="89" spans="1:10" x14ac:dyDescent="0.25">
      <c r="A89" s="133" t="s">
        <v>531</v>
      </c>
      <c r="B89" s="137" t="s">
        <v>613</v>
      </c>
      <c r="C89" s="137" t="s">
        <v>272</v>
      </c>
      <c r="D89" s="134" t="s">
        <v>614</v>
      </c>
      <c r="E89" s="135">
        <v>8591</v>
      </c>
      <c r="F89" s="135">
        <v>86243</v>
      </c>
      <c r="G89" s="135">
        <v>8591</v>
      </c>
      <c r="H89" s="135">
        <v>86243</v>
      </c>
      <c r="I89" s="135">
        <v>0</v>
      </c>
      <c r="J89" s="136">
        <v>0</v>
      </c>
    </row>
    <row r="90" spans="1:10" x14ac:dyDescent="0.25">
      <c r="A90" s="133" t="s">
        <v>531</v>
      </c>
      <c r="B90" s="137" t="s">
        <v>613</v>
      </c>
      <c r="C90" s="137" t="s">
        <v>515</v>
      </c>
      <c r="D90" s="134" t="s">
        <v>615</v>
      </c>
      <c r="E90" s="135">
        <v>8591</v>
      </c>
      <c r="F90" s="135">
        <v>86243</v>
      </c>
      <c r="G90" s="135">
        <v>8591</v>
      </c>
      <c r="H90" s="135">
        <v>86243</v>
      </c>
      <c r="I90" s="135">
        <v>0</v>
      </c>
      <c r="J90" s="136">
        <v>0</v>
      </c>
    </row>
    <row r="91" spans="1:10" x14ac:dyDescent="0.25">
      <c r="A91" s="133" t="s">
        <v>531</v>
      </c>
      <c r="B91" s="137" t="s">
        <v>616</v>
      </c>
      <c r="C91" s="137" t="s">
        <v>272</v>
      </c>
      <c r="D91" s="134" t="s">
        <v>617</v>
      </c>
      <c r="E91" s="135">
        <v>1436607</v>
      </c>
      <c r="F91" s="135">
        <v>37003313</v>
      </c>
      <c r="G91" s="135">
        <v>1436607</v>
      </c>
      <c r="H91" s="135">
        <v>17436302</v>
      </c>
      <c r="I91" s="135">
        <v>0</v>
      </c>
      <c r="J91" s="136">
        <v>19567011</v>
      </c>
    </row>
    <row r="92" spans="1:10" x14ac:dyDescent="0.25">
      <c r="A92" s="133" t="s">
        <v>531</v>
      </c>
      <c r="B92" s="137" t="s">
        <v>616</v>
      </c>
      <c r="C92" s="137" t="s">
        <v>515</v>
      </c>
      <c r="D92" s="134" t="s">
        <v>618</v>
      </c>
      <c r="E92" s="135">
        <v>1436607</v>
      </c>
      <c r="F92" s="135">
        <v>37003313</v>
      </c>
      <c r="G92" s="135">
        <v>1436607</v>
      </c>
      <c r="H92" s="135">
        <v>17436302</v>
      </c>
      <c r="I92" s="135">
        <v>0</v>
      </c>
      <c r="J92" s="136">
        <v>19567011</v>
      </c>
    </row>
    <row r="93" spans="1:10" x14ac:dyDescent="0.25">
      <c r="A93" s="133" t="s">
        <v>531</v>
      </c>
      <c r="B93" s="137" t="s">
        <v>619</v>
      </c>
      <c r="C93" s="137" t="s">
        <v>272</v>
      </c>
      <c r="D93" s="134" t="s">
        <v>620</v>
      </c>
      <c r="E93" s="135">
        <v>1564220</v>
      </c>
      <c r="F93" s="135">
        <v>34276157</v>
      </c>
      <c r="G93" s="135">
        <v>1530123</v>
      </c>
      <c r="H93" s="135">
        <v>26619253</v>
      </c>
      <c r="I93" s="135">
        <v>34097</v>
      </c>
      <c r="J93" s="136">
        <v>7656904</v>
      </c>
    </row>
    <row r="94" spans="1:10" x14ac:dyDescent="0.25">
      <c r="A94" s="133" t="s">
        <v>531</v>
      </c>
      <c r="B94" s="137" t="s">
        <v>619</v>
      </c>
      <c r="C94" s="137" t="s">
        <v>531</v>
      </c>
      <c r="D94" s="134" t="s">
        <v>621</v>
      </c>
      <c r="E94" s="135">
        <v>19640</v>
      </c>
      <c r="F94" s="135">
        <v>1434142</v>
      </c>
      <c r="G94" s="135">
        <v>19640</v>
      </c>
      <c r="H94" s="135">
        <v>1434142</v>
      </c>
      <c r="I94" s="135">
        <v>0</v>
      </c>
      <c r="J94" s="136">
        <v>0</v>
      </c>
    </row>
    <row r="95" spans="1:10" x14ac:dyDescent="0.25">
      <c r="A95" s="133" t="s">
        <v>531</v>
      </c>
      <c r="B95" s="137" t="s">
        <v>619</v>
      </c>
      <c r="C95" s="137" t="s">
        <v>587</v>
      </c>
      <c r="D95" s="134" t="s">
        <v>622</v>
      </c>
      <c r="E95" s="135">
        <v>1083686</v>
      </c>
      <c r="F95" s="135">
        <v>27915218</v>
      </c>
      <c r="G95" s="135">
        <v>1049589</v>
      </c>
      <c r="H95" s="135">
        <v>20258314</v>
      </c>
      <c r="I95" s="135">
        <v>34097</v>
      </c>
      <c r="J95" s="136">
        <v>7656904</v>
      </c>
    </row>
    <row r="96" spans="1:10" x14ac:dyDescent="0.25">
      <c r="A96" s="133" t="s">
        <v>531</v>
      </c>
      <c r="B96" s="137" t="s">
        <v>619</v>
      </c>
      <c r="C96" s="137" t="s">
        <v>520</v>
      </c>
      <c r="D96" s="134" t="s">
        <v>623</v>
      </c>
      <c r="E96" s="135">
        <v>460894</v>
      </c>
      <c r="F96" s="135">
        <v>4926797</v>
      </c>
      <c r="G96" s="135">
        <v>460894</v>
      </c>
      <c r="H96" s="135">
        <v>4926797</v>
      </c>
      <c r="I96" s="135">
        <v>0</v>
      </c>
      <c r="J96" s="136">
        <v>0</v>
      </c>
    </row>
    <row r="97" spans="1:10" x14ac:dyDescent="0.25">
      <c r="A97" s="133" t="s">
        <v>517</v>
      </c>
      <c r="B97" s="137" t="s">
        <v>272</v>
      </c>
      <c r="C97" s="137" t="s">
        <v>272</v>
      </c>
      <c r="D97" s="134" t="s">
        <v>624</v>
      </c>
      <c r="E97" s="135">
        <v>4098808</v>
      </c>
      <c r="F97" s="135">
        <v>29497727</v>
      </c>
      <c r="G97" s="135">
        <v>4098808</v>
      </c>
      <c r="H97" s="135">
        <v>29497727</v>
      </c>
      <c r="I97" s="135">
        <v>0</v>
      </c>
      <c r="J97" s="136">
        <v>0</v>
      </c>
    </row>
    <row r="98" spans="1:10" x14ac:dyDescent="0.25">
      <c r="A98" s="133" t="s">
        <v>517</v>
      </c>
      <c r="B98" s="137" t="s">
        <v>625</v>
      </c>
      <c r="C98" s="137" t="s">
        <v>272</v>
      </c>
      <c r="D98" s="134" t="s">
        <v>626</v>
      </c>
      <c r="E98" s="135">
        <v>60366</v>
      </c>
      <c r="F98" s="135">
        <v>757532</v>
      </c>
      <c r="G98" s="135">
        <v>60366</v>
      </c>
      <c r="H98" s="135">
        <v>757532</v>
      </c>
      <c r="I98" s="135">
        <v>0</v>
      </c>
      <c r="J98" s="136">
        <v>0</v>
      </c>
    </row>
    <row r="99" spans="1:10" x14ac:dyDescent="0.25">
      <c r="A99" s="133" t="s">
        <v>517</v>
      </c>
      <c r="B99" s="137" t="s">
        <v>625</v>
      </c>
      <c r="C99" s="137" t="s">
        <v>515</v>
      </c>
      <c r="D99" s="134" t="s">
        <v>627</v>
      </c>
      <c r="E99" s="135">
        <v>60366</v>
      </c>
      <c r="F99" s="135">
        <v>757532</v>
      </c>
      <c r="G99" s="135">
        <v>60366</v>
      </c>
      <c r="H99" s="135">
        <v>757532</v>
      </c>
      <c r="I99" s="135">
        <v>0</v>
      </c>
      <c r="J99" s="136">
        <v>0</v>
      </c>
    </row>
    <row r="100" spans="1:10" x14ac:dyDescent="0.25">
      <c r="A100" s="133" t="s">
        <v>517</v>
      </c>
      <c r="B100" s="137" t="s">
        <v>628</v>
      </c>
      <c r="C100" s="137" t="s">
        <v>272</v>
      </c>
      <c r="D100" s="134" t="s">
        <v>629</v>
      </c>
      <c r="E100" s="135">
        <v>4038442</v>
      </c>
      <c r="F100" s="135">
        <v>28740195</v>
      </c>
      <c r="G100" s="135">
        <v>4038442</v>
      </c>
      <c r="H100" s="135">
        <v>28740195</v>
      </c>
      <c r="I100" s="135">
        <v>0</v>
      </c>
      <c r="J100" s="136">
        <v>0</v>
      </c>
    </row>
    <row r="101" spans="1:10" x14ac:dyDescent="0.25">
      <c r="A101" s="133" t="s">
        <v>517</v>
      </c>
      <c r="B101" s="137" t="s">
        <v>628</v>
      </c>
      <c r="C101" s="137" t="s">
        <v>515</v>
      </c>
      <c r="D101" s="134" t="s">
        <v>630</v>
      </c>
      <c r="E101" s="135">
        <v>4038442</v>
      </c>
      <c r="F101" s="135">
        <v>28740195</v>
      </c>
      <c r="G101" s="135">
        <v>4038442</v>
      </c>
      <c r="H101" s="135">
        <v>28740195</v>
      </c>
      <c r="I101" s="135">
        <v>0</v>
      </c>
      <c r="J101" s="136">
        <v>0</v>
      </c>
    </row>
    <row r="102" spans="1:10" x14ac:dyDescent="0.25">
      <c r="A102" s="133" t="s">
        <v>587</v>
      </c>
      <c r="B102" s="137" t="s">
        <v>272</v>
      </c>
      <c r="C102" s="137" t="s">
        <v>272</v>
      </c>
      <c r="D102" s="134" t="s">
        <v>631</v>
      </c>
      <c r="E102" s="135">
        <v>11188792</v>
      </c>
      <c r="F102" s="135">
        <v>130367181</v>
      </c>
      <c r="G102" s="135">
        <v>11180634</v>
      </c>
      <c r="H102" s="135">
        <v>105245562</v>
      </c>
      <c r="I102" s="135">
        <v>8158</v>
      </c>
      <c r="J102" s="136">
        <v>25121619</v>
      </c>
    </row>
    <row r="103" spans="1:10" x14ac:dyDescent="0.25">
      <c r="A103" s="133" t="s">
        <v>587</v>
      </c>
      <c r="B103" s="137" t="s">
        <v>632</v>
      </c>
      <c r="C103" s="137" t="s">
        <v>272</v>
      </c>
      <c r="D103" s="134" t="s">
        <v>633</v>
      </c>
      <c r="E103" s="135">
        <v>3121</v>
      </c>
      <c r="F103" s="135">
        <v>1297405</v>
      </c>
      <c r="G103" s="135">
        <v>3121</v>
      </c>
      <c r="H103" s="135">
        <v>164745</v>
      </c>
      <c r="I103" s="135">
        <v>0</v>
      </c>
      <c r="J103" s="136">
        <v>1132660</v>
      </c>
    </row>
    <row r="104" spans="1:10" x14ac:dyDescent="0.25">
      <c r="A104" s="133" t="s">
        <v>587</v>
      </c>
      <c r="B104" s="137" t="s">
        <v>632</v>
      </c>
      <c r="C104" s="137" t="s">
        <v>515</v>
      </c>
      <c r="D104" s="134" t="s">
        <v>634</v>
      </c>
      <c r="E104" s="135">
        <v>3121</v>
      </c>
      <c r="F104" s="135">
        <v>1297405</v>
      </c>
      <c r="G104" s="135">
        <v>3121</v>
      </c>
      <c r="H104" s="135">
        <v>164745</v>
      </c>
      <c r="I104" s="135">
        <v>0</v>
      </c>
      <c r="J104" s="136">
        <v>1132660</v>
      </c>
    </row>
    <row r="105" spans="1:10" x14ac:dyDescent="0.25">
      <c r="A105" s="133" t="s">
        <v>587</v>
      </c>
      <c r="B105" s="137" t="s">
        <v>635</v>
      </c>
      <c r="C105" s="137" t="s">
        <v>272</v>
      </c>
      <c r="D105" s="134" t="s">
        <v>636</v>
      </c>
      <c r="E105" s="135">
        <v>11185671</v>
      </c>
      <c r="F105" s="135">
        <v>129069776</v>
      </c>
      <c r="G105" s="135">
        <v>11177513</v>
      </c>
      <c r="H105" s="135">
        <v>105080817</v>
      </c>
      <c r="I105" s="135">
        <v>8158</v>
      </c>
      <c r="J105" s="136">
        <v>23988959</v>
      </c>
    </row>
    <row r="106" spans="1:10" x14ac:dyDescent="0.25">
      <c r="A106" s="133" t="s">
        <v>587</v>
      </c>
      <c r="B106" s="137" t="s">
        <v>635</v>
      </c>
      <c r="C106" s="137" t="s">
        <v>511</v>
      </c>
      <c r="D106" s="134" t="s">
        <v>583</v>
      </c>
      <c r="E106" s="135">
        <v>5839447</v>
      </c>
      <c r="F106" s="135">
        <v>70285996</v>
      </c>
      <c r="G106" s="135">
        <v>5839447</v>
      </c>
      <c r="H106" s="135">
        <v>70285996</v>
      </c>
      <c r="I106" s="135">
        <v>0</v>
      </c>
      <c r="J106" s="136">
        <v>0</v>
      </c>
    </row>
    <row r="107" spans="1:10" x14ac:dyDescent="0.25">
      <c r="A107" s="133" t="s">
        <v>587</v>
      </c>
      <c r="B107" s="137" t="s">
        <v>635</v>
      </c>
      <c r="C107" s="137" t="s">
        <v>515</v>
      </c>
      <c r="D107" s="134" t="s">
        <v>637</v>
      </c>
      <c r="E107" s="135">
        <v>0</v>
      </c>
      <c r="F107" s="135">
        <v>557500</v>
      </c>
      <c r="G107" s="135">
        <v>0</v>
      </c>
      <c r="H107" s="135">
        <v>557500</v>
      </c>
      <c r="I107" s="135">
        <v>0</v>
      </c>
      <c r="J107" s="136">
        <v>0</v>
      </c>
    </row>
    <row r="108" spans="1:10" x14ac:dyDescent="0.25">
      <c r="A108" s="133" t="s">
        <v>587</v>
      </c>
      <c r="B108" s="137" t="s">
        <v>635</v>
      </c>
      <c r="C108" s="137" t="s">
        <v>531</v>
      </c>
      <c r="D108" s="134" t="s">
        <v>638</v>
      </c>
      <c r="E108" s="135">
        <v>5346224</v>
      </c>
      <c r="F108" s="135">
        <v>58226280</v>
      </c>
      <c r="G108" s="135">
        <v>5338066</v>
      </c>
      <c r="H108" s="135">
        <v>34237321</v>
      </c>
      <c r="I108" s="135">
        <v>8158</v>
      </c>
      <c r="J108" s="136">
        <v>23988959</v>
      </c>
    </row>
    <row r="109" spans="1:10" x14ac:dyDescent="0.25">
      <c r="A109" s="133" t="s">
        <v>520</v>
      </c>
      <c r="B109" s="137" t="s">
        <v>272</v>
      </c>
      <c r="C109" s="137" t="s">
        <v>272</v>
      </c>
      <c r="D109" s="134" t="s">
        <v>639</v>
      </c>
      <c r="E109" s="135">
        <v>1891214</v>
      </c>
      <c r="F109" s="135">
        <v>31545232</v>
      </c>
      <c r="G109" s="135">
        <v>1891214</v>
      </c>
      <c r="H109" s="135">
        <v>31545232</v>
      </c>
      <c r="I109" s="135">
        <v>0</v>
      </c>
      <c r="J109" s="136">
        <v>0</v>
      </c>
    </row>
    <row r="110" spans="1:10" x14ac:dyDescent="0.25">
      <c r="A110" s="133" t="s">
        <v>520</v>
      </c>
      <c r="B110" s="137" t="s">
        <v>640</v>
      </c>
      <c r="C110" s="137" t="s">
        <v>272</v>
      </c>
      <c r="D110" s="134" t="s">
        <v>641</v>
      </c>
      <c r="E110" s="135">
        <v>1891214</v>
      </c>
      <c r="F110" s="135">
        <v>31545232</v>
      </c>
      <c r="G110" s="135">
        <v>1891214</v>
      </c>
      <c r="H110" s="135">
        <v>31545232</v>
      </c>
      <c r="I110" s="135">
        <v>0</v>
      </c>
      <c r="J110" s="136">
        <v>0</v>
      </c>
    </row>
    <row r="111" spans="1:10" x14ac:dyDescent="0.25">
      <c r="A111" s="133" t="s">
        <v>520</v>
      </c>
      <c r="B111" s="137" t="s">
        <v>640</v>
      </c>
      <c r="C111" s="137" t="s">
        <v>511</v>
      </c>
      <c r="D111" s="134" t="s">
        <v>642</v>
      </c>
      <c r="E111" s="135">
        <v>1839933</v>
      </c>
      <c r="F111" s="135">
        <v>30929860</v>
      </c>
      <c r="G111" s="135">
        <v>1839933</v>
      </c>
      <c r="H111" s="135">
        <v>30929860</v>
      </c>
      <c r="I111" s="135">
        <v>0</v>
      </c>
      <c r="J111" s="136">
        <v>0</v>
      </c>
    </row>
    <row r="112" spans="1:10" x14ac:dyDescent="0.25">
      <c r="A112" s="133" t="s">
        <v>520</v>
      </c>
      <c r="B112" s="137" t="s">
        <v>640</v>
      </c>
      <c r="C112" s="137" t="s">
        <v>515</v>
      </c>
      <c r="D112" s="134" t="s">
        <v>643</v>
      </c>
      <c r="E112" s="135">
        <v>51281</v>
      </c>
      <c r="F112" s="135">
        <v>615372</v>
      </c>
      <c r="G112" s="135">
        <v>51281</v>
      </c>
      <c r="H112" s="135">
        <v>615372</v>
      </c>
      <c r="I112" s="135">
        <v>0</v>
      </c>
      <c r="J112" s="136">
        <v>0</v>
      </c>
    </row>
    <row r="113" spans="1:10" x14ac:dyDescent="0.25">
      <c r="A113" s="133" t="s">
        <v>526</v>
      </c>
      <c r="B113" s="137" t="s">
        <v>272</v>
      </c>
      <c r="C113" s="137" t="s">
        <v>272</v>
      </c>
      <c r="D113" s="134" t="s">
        <v>644</v>
      </c>
      <c r="E113" s="135">
        <v>71880</v>
      </c>
      <c r="F113" s="135">
        <v>1594995</v>
      </c>
      <c r="G113" s="135">
        <v>71880</v>
      </c>
      <c r="H113" s="135">
        <v>1594995</v>
      </c>
      <c r="I113" s="135">
        <v>0</v>
      </c>
      <c r="J113" s="136">
        <v>0</v>
      </c>
    </row>
    <row r="114" spans="1:10" x14ac:dyDescent="0.25">
      <c r="A114" s="133" t="s">
        <v>526</v>
      </c>
      <c r="B114" s="137" t="s">
        <v>645</v>
      </c>
      <c r="C114" s="137" t="s">
        <v>272</v>
      </c>
      <c r="D114" s="134" t="s">
        <v>395</v>
      </c>
      <c r="E114" s="135">
        <v>71880</v>
      </c>
      <c r="F114" s="135">
        <v>1594995</v>
      </c>
      <c r="G114" s="135">
        <v>71880</v>
      </c>
      <c r="H114" s="135">
        <v>1594995</v>
      </c>
      <c r="I114" s="135">
        <v>0</v>
      </c>
      <c r="J114" s="136">
        <v>0</v>
      </c>
    </row>
    <row r="115" spans="1:10" x14ac:dyDescent="0.25">
      <c r="A115" s="133" t="s">
        <v>526</v>
      </c>
      <c r="B115" s="137" t="s">
        <v>645</v>
      </c>
      <c r="C115" s="137" t="s">
        <v>511</v>
      </c>
      <c r="D115" s="134" t="s">
        <v>699</v>
      </c>
      <c r="E115" s="135">
        <v>0</v>
      </c>
      <c r="F115" s="135">
        <v>2970</v>
      </c>
      <c r="G115" s="135">
        <v>0</v>
      </c>
      <c r="H115" s="135">
        <v>2970</v>
      </c>
      <c r="I115" s="135">
        <v>0</v>
      </c>
      <c r="J115" s="136">
        <v>0</v>
      </c>
    </row>
    <row r="116" spans="1:10" x14ac:dyDescent="0.25">
      <c r="A116" s="133" t="s">
        <v>526</v>
      </c>
      <c r="B116" s="137" t="s">
        <v>645</v>
      </c>
      <c r="C116" s="137" t="s">
        <v>515</v>
      </c>
      <c r="D116" s="134" t="s">
        <v>646</v>
      </c>
      <c r="E116" s="135">
        <v>71880</v>
      </c>
      <c r="F116" s="135">
        <v>1592025</v>
      </c>
      <c r="G116" s="135">
        <v>71880</v>
      </c>
      <c r="H116" s="135">
        <v>1592025</v>
      </c>
      <c r="I116" s="135">
        <v>0</v>
      </c>
      <c r="J116" s="136">
        <v>0</v>
      </c>
    </row>
    <row r="117" spans="1:10" x14ac:dyDescent="0.25">
      <c r="A117" s="133" t="s">
        <v>272</v>
      </c>
      <c r="B117" s="137" t="s">
        <v>272</v>
      </c>
      <c r="C117" s="137" t="s">
        <v>272</v>
      </c>
      <c r="D117" s="134" t="s">
        <v>573</v>
      </c>
      <c r="E117" s="135">
        <v>39767651</v>
      </c>
      <c r="F117" s="135">
        <v>233285243</v>
      </c>
      <c r="G117" s="135">
        <v>6474156</v>
      </c>
      <c r="H117" s="135">
        <v>30469974</v>
      </c>
      <c r="I117" s="135">
        <v>33293495</v>
      </c>
      <c r="J117" s="136">
        <v>202815269</v>
      </c>
    </row>
    <row r="118" spans="1:10" x14ac:dyDescent="0.25">
      <c r="A118" s="133" t="s">
        <v>511</v>
      </c>
      <c r="B118" s="137" t="s">
        <v>272</v>
      </c>
      <c r="C118" s="137" t="s">
        <v>272</v>
      </c>
      <c r="D118" s="134" t="s">
        <v>580</v>
      </c>
      <c r="E118" s="135">
        <v>1935562</v>
      </c>
      <c r="F118" s="135">
        <v>26775743</v>
      </c>
      <c r="G118" s="135">
        <v>1897718</v>
      </c>
      <c r="H118" s="135">
        <v>9782952</v>
      </c>
      <c r="I118" s="135">
        <v>37844</v>
      </c>
      <c r="J118" s="136">
        <v>16992791</v>
      </c>
    </row>
    <row r="119" spans="1:10" x14ac:dyDescent="0.25">
      <c r="A119" s="133" t="s">
        <v>511</v>
      </c>
      <c r="B119" s="137" t="s">
        <v>581</v>
      </c>
      <c r="C119" s="137" t="s">
        <v>272</v>
      </c>
      <c r="D119" s="134" t="s">
        <v>582</v>
      </c>
      <c r="E119" s="135">
        <v>0</v>
      </c>
      <c r="F119" s="135">
        <v>1647302</v>
      </c>
      <c r="G119" s="135">
        <v>0</v>
      </c>
      <c r="H119" s="135">
        <v>1647302</v>
      </c>
      <c r="I119" s="135">
        <v>0</v>
      </c>
      <c r="J119" s="136">
        <v>0</v>
      </c>
    </row>
    <row r="120" spans="1:10" x14ac:dyDescent="0.25">
      <c r="A120" s="133" t="s">
        <v>511</v>
      </c>
      <c r="B120" s="137" t="s">
        <v>581</v>
      </c>
      <c r="C120" s="137" t="s">
        <v>647</v>
      </c>
      <c r="D120" s="134" t="s">
        <v>648</v>
      </c>
      <c r="E120" s="135">
        <v>0</v>
      </c>
      <c r="F120" s="135">
        <v>1647302</v>
      </c>
      <c r="G120" s="135">
        <v>0</v>
      </c>
      <c r="H120" s="135">
        <v>1647302</v>
      </c>
      <c r="I120" s="135">
        <v>0</v>
      </c>
      <c r="J120" s="136">
        <v>0</v>
      </c>
    </row>
    <row r="121" spans="1:10" x14ac:dyDescent="0.25">
      <c r="A121" s="133" t="s">
        <v>511</v>
      </c>
      <c r="B121" s="137" t="s">
        <v>589</v>
      </c>
      <c r="C121" s="137" t="s">
        <v>272</v>
      </c>
      <c r="D121" s="134" t="s">
        <v>590</v>
      </c>
      <c r="E121" s="135">
        <v>1935562</v>
      </c>
      <c r="F121" s="135">
        <v>24478441</v>
      </c>
      <c r="G121" s="135">
        <v>1897718</v>
      </c>
      <c r="H121" s="135">
        <v>7485650</v>
      </c>
      <c r="I121" s="135">
        <v>37844</v>
      </c>
      <c r="J121" s="136">
        <v>16992791</v>
      </c>
    </row>
    <row r="122" spans="1:10" x14ac:dyDescent="0.25">
      <c r="A122" s="133" t="s">
        <v>511</v>
      </c>
      <c r="B122" s="137" t="s">
        <v>589</v>
      </c>
      <c r="C122" s="137" t="s">
        <v>647</v>
      </c>
      <c r="D122" s="134" t="s">
        <v>648</v>
      </c>
      <c r="E122" s="135">
        <v>1935562</v>
      </c>
      <c r="F122" s="135">
        <v>24478441</v>
      </c>
      <c r="G122" s="135">
        <v>1897718</v>
      </c>
      <c r="H122" s="135">
        <v>7485650</v>
      </c>
      <c r="I122" s="135">
        <v>37844</v>
      </c>
      <c r="J122" s="136">
        <v>16992791</v>
      </c>
    </row>
    <row r="123" spans="1:10" x14ac:dyDescent="0.25">
      <c r="A123" s="133" t="s">
        <v>511</v>
      </c>
      <c r="B123" s="137" t="s">
        <v>599</v>
      </c>
      <c r="C123" s="137" t="s">
        <v>272</v>
      </c>
      <c r="D123" s="134" t="s">
        <v>600</v>
      </c>
      <c r="E123" s="135">
        <v>0</v>
      </c>
      <c r="F123" s="135">
        <v>650000</v>
      </c>
      <c r="G123" s="135">
        <v>0</v>
      </c>
      <c r="H123" s="135">
        <v>650000</v>
      </c>
      <c r="I123" s="135">
        <v>0</v>
      </c>
      <c r="J123" s="136">
        <v>0</v>
      </c>
    </row>
    <row r="124" spans="1:10" x14ac:dyDescent="0.25">
      <c r="A124" s="133" t="s">
        <v>511</v>
      </c>
      <c r="B124" s="137" t="s">
        <v>599</v>
      </c>
      <c r="C124" s="137" t="s">
        <v>647</v>
      </c>
      <c r="D124" s="134" t="s">
        <v>648</v>
      </c>
      <c r="E124" s="135">
        <v>0</v>
      </c>
      <c r="F124" s="135">
        <v>650000</v>
      </c>
      <c r="G124" s="135">
        <v>0</v>
      </c>
      <c r="H124" s="135">
        <v>650000</v>
      </c>
      <c r="I124" s="135">
        <v>0</v>
      </c>
      <c r="J124" s="136">
        <v>0</v>
      </c>
    </row>
    <row r="125" spans="1:10" x14ac:dyDescent="0.25">
      <c r="A125" s="133" t="s">
        <v>515</v>
      </c>
      <c r="B125" s="137" t="s">
        <v>272</v>
      </c>
      <c r="C125" s="137" t="s">
        <v>272</v>
      </c>
      <c r="D125" s="134" t="s">
        <v>602</v>
      </c>
      <c r="E125" s="135">
        <v>0</v>
      </c>
      <c r="F125" s="135">
        <v>96500</v>
      </c>
      <c r="G125" s="135">
        <v>0</v>
      </c>
      <c r="H125" s="135">
        <v>96500</v>
      </c>
      <c r="I125" s="135">
        <v>0</v>
      </c>
      <c r="J125" s="136">
        <v>0</v>
      </c>
    </row>
    <row r="126" spans="1:10" x14ac:dyDescent="0.25">
      <c r="A126" s="133" t="s">
        <v>515</v>
      </c>
      <c r="B126" s="137" t="s">
        <v>603</v>
      </c>
      <c r="C126" s="137" t="s">
        <v>272</v>
      </c>
      <c r="D126" s="134" t="s">
        <v>604</v>
      </c>
      <c r="E126" s="135">
        <v>0</v>
      </c>
      <c r="F126" s="135">
        <v>96500</v>
      </c>
      <c r="G126" s="135">
        <v>0</v>
      </c>
      <c r="H126" s="135">
        <v>96500</v>
      </c>
      <c r="I126" s="135">
        <v>0</v>
      </c>
      <c r="J126" s="136">
        <v>0</v>
      </c>
    </row>
    <row r="127" spans="1:10" x14ac:dyDescent="0.25">
      <c r="A127" s="133" t="s">
        <v>515</v>
      </c>
      <c r="B127" s="137" t="s">
        <v>603</v>
      </c>
      <c r="C127" s="137" t="s">
        <v>647</v>
      </c>
      <c r="D127" s="134" t="s">
        <v>648</v>
      </c>
      <c r="E127" s="135">
        <v>0</v>
      </c>
      <c r="F127" s="135">
        <v>96500</v>
      </c>
      <c r="G127" s="135">
        <v>0</v>
      </c>
      <c r="H127" s="135">
        <v>96500</v>
      </c>
      <c r="I127" s="135">
        <v>0</v>
      </c>
      <c r="J127" s="136">
        <v>0</v>
      </c>
    </row>
    <row r="128" spans="1:10" x14ac:dyDescent="0.25">
      <c r="A128" s="133" t="s">
        <v>531</v>
      </c>
      <c r="B128" s="137" t="s">
        <v>272</v>
      </c>
      <c r="C128" s="137" t="s">
        <v>272</v>
      </c>
      <c r="D128" s="134" t="s">
        <v>609</v>
      </c>
      <c r="E128" s="135">
        <v>36642345</v>
      </c>
      <c r="F128" s="135">
        <v>195146279</v>
      </c>
      <c r="G128" s="135">
        <v>3386694</v>
      </c>
      <c r="H128" s="135">
        <v>10023801</v>
      </c>
      <c r="I128" s="135">
        <v>33255651</v>
      </c>
      <c r="J128" s="136">
        <v>185122478</v>
      </c>
    </row>
    <row r="129" spans="1:10" x14ac:dyDescent="0.25">
      <c r="A129" s="133" t="s">
        <v>531</v>
      </c>
      <c r="B129" s="137" t="s">
        <v>610</v>
      </c>
      <c r="C129" s="137" t="s">
        <v>272</v>
      </c>
      <c r="D129" s="134" t="s">
        <v>611</v>
      </c>
      <c r="E129" s="135">
        <v>20163</v>
      </c>
      <c r="F129" s="135">
        <v>979563</v>
      </c>
      <c r="G129" s="135">
        <v>20163</v>
      </c>
      <c r="H129" s="135">
        <v>156743</v>
      </c>
      <c r="I129" s="135">
        <v>0</v>
      </c>
      <c r="J129" s="136">
        <v>822820</v>
      </c>
    </row>
    <row r="130" spans="1:10" x14ac:dyDescent="0.25">
      <c r="A130" s="133" t="s">
        <v>531</v>
      </c>
      <c r="B130" s="137" t="s">
        <v>610</v>
      </c>
      <c r="C130" s="137" t="s">
        <v>587</v>
      </c>
      <c r="D130" s="134" t="s">
        <v>678</v>
      </c>
      <c r="E130" s="135">
        <v>20163</v>
      </c>
      <c r="F130" s="135">
        <v>979563</v>
      </c>
      <c r="G130" s="135">
        <v>20163</v>
      </c>
      <c r="H130" s="135">
        <v>156743</v>
      </c>
      <c r="I130" s="135">
        <v>0</v>
      </c>
      <c r="J130" s="136">
        <v>822820</v>
      </c>
    </row>
    <row r="131" spans="1:10" x14ac:dyDescent="0.25">
      <c r="A131" s="133" t="s">
        <v>531</v>
      </c>
      <c r="B131" s="137" t="s">
        <v>616</v>
      </c>
      <c r="C131" s="137" t="s">
        <v>272</v>
      </c>
      <c r="D131" s="134" t="s">
        <v>617</v>
      </c>
      <c r="E131" s="135">
        <v>36502682</v>
      </c>
      <c r="F131" s="135">
        <v>193731364</v>
      </c>
      <c r="G131" s="135">
        <v>3247031</v>
      </c>
      <c r="H131" s="135">
        <v>9698658</v>
      </c>
      <c r="I131" s="135">
        <v>33255651</v>
      </c>
      <c r="J131" s="136">
        <v>184032706</v>
      </c>
    </row>
    <row r="132" spans="1:10" x14ac:dyDescent="0.25">
      <c r="A132" s="133" t="s">
        <v>531</v>
      </c>
      <c r="B132" s="137" t="s">
        <v>616</v>
      </c>
      <c r="C132" s="137" t="s">
        <v>531</v>
      </c>
      <c r="D132" s="134" t="s">
        <v>649</v>
      </c>
      <c r="E132" s="135">
        <v>36502682</v>
      </c>
      <c r="F132" s="135">
        <v>193731364</v>
      </c>
      <c r="G132" s="135">
        <v>3247031</v>
      </c>
      <c r="H132" s="135">
        <v>9698658</v>
      </c>
      <c r="I132" s="135">
        <v>33255651</v>
      </c>
      <c r="J132" s="136">
        <v>184032706</v>
      </c>
    </row>
    <row r="133" spans="1:10" x14ac:dyDescent="0.25">
      <c r="A133" s="133" t="s">
        <v>531</v>
      </c>
      <c r="B133" s="137" t="s">
        <v>619</v>
      </c>
      <c r="C133" s="137" t="s">
        <v>272</v>
      </c>
      <c r="D133" s="134" t="s">
        <v>620</v>
      </c>
      <c r="E133" s="135">
        <v>119500</v>
      </c>
      <c r="F133" s="135">
        <v>435352</v>
      </c>
      <c r="G133" s="135">
        <v>119500</v>
      </c>
      <c r="H133" s="135">
        <v>168400</v>
      </c>
      <c r="I133" s="135">
        <v>0</v>
      </c>
      <c r="J133" s="136">
        <v>266952</v>
      </c>
    </row>
    <row r="134" spans="1:10" x14ac:dyDescent="0.25">
      <c r="A134" s="133" t="s">
        <v>531</v>
      </c>
      <c r="B134" s="137" t="s">
        <v>619</v>
      </c>
      <c r="C134" s="137" t="s">
        <v>555</v>
      </c>
      <c r="D134" s="134" t="s">
        <v>692</v>
      </c>
      <c r="E134" s="135">
        <v>0</v>
      </c>
      <c r="F134" s="135">
        <v>180000</v>
      </c>
      <c r="G134" s="135">
        <v>0</v>
      </c>
      <c r="H134" s="135">
        <v>0</v>
      </c>
      <c r="I134" s="135">
        <v>0</v>
      </c>
      <c r="J134" s="136">
        <v>180000</v>
      </c>
    </row>
    <row r="135" spans="1:10" x14ac:dyDescent="0.25">
      <c r="A135" s="133" t="s">
        <v>531</v>
      </c>
      <c r="B135" s="137" t="s">
        <v>619</v>
      </c>
      <c r="C135" s="137" t="s">
        <v>526</v>
      </c>
      <c r="D135" s="134" t="s">
        <v>650</v>
      </c>
      <c r="E135" s="135">
        <v>0</v>
      </c>
      <c r="F135" s="135">
        <v>86952</v>
      </c>
      <c r="G135" s="135">
        <v>0</v>
      </c>
      <c r="H135" s="135">
        <v>0</v>
      </c>
      <c r="I135" s="135">
        <v>0</v>
      </c>
      <c r="J135" s="136">
        <v>86952</v>
      </c>
    </row>
    <row r="136" spans="1:10" x14ac:dyDescent="0.25">
      <c r="A136" s="133" t="s">
        <v>531</v>
      </c>
      <c r="B136" s="137" t="s">
        <v>619</v>
      </c>
      <c r="C136" s="137" t="s">
        <v>647</v>
      </c>
      <c r="D136" s="134" t="s">
        <v>648</v>
      </c>
      <c r="E136" s="135">
        <v>119500</v>
      </c>
      <c r="F136" s="135">
        <v>168400</v>
      </c>
      <c r="G136" s="135">
        <v>119500</v>
      </c>
      <c r="H136" s="135">
        <v>168400</v>
      </c>
      <c r="I136" s="135">
        <v>0</v>
      </c>
      <c r="J136" s="136">
        <v>0</v>
      </c>
    </row>
    <row r="137" spans="1:10" x14ac:dyDescent="0.25">
      <c r="A137" s="133" t="s">
        <v>517</v>
      </c>
      <c r="B137" s="137" t="s">
        <v>272</v>
      </c>
      <c r="C137" s="137" t="s">
        <v>272</v>
      </c>
      <c r="D137" s="134" t="s">
        <v>624</v>
      </c>
      <c r="E137" s="135">
        <v>622450</v>
      </c>
      <c r="F137" s="135">
        <v>4768775</v>
      </c>
      <c r="G137" s="135">
        <v>622450</v>
      </c>
      <c r="H137" s="135">
        <v>4768775</v>
      </c>
      <c r="I137" s="135">
        <v>0</v>
      </c>
      <c r="J137" s="136">
        <v>0</v>
      </c>
    </row>
    <row r="138" spans="1:10" x14ac:dyDescent="0.25">
      <c r="A138" s="133" t="s">
        <v>517</v>
      </c>
      <c r="B138" s="137" t="s">
        <v>628</v>
      </c>
      <c r="C138" s="137" t="s">
        <v>272</v>
      </c>
      <c r="D138" s="134" t="s">
        <v>629</v>
      </c>
      <c r="E138" s="135">
        <v>622450</v>
      </c>
      <c r="F138" s="135">
        <v>4768775</v>
      </c>
      <c r="G138" s="135">
        <v>622450</v>
      </c>
      <c r="H138" s="135">
        <v>4768775</v>
      </c>
      <c r="I138" s="135">
        <v>0</v>
      </c>
      <c r="J138" s="136">
        <v>0</v>
      </c>
    </row>
    <row r="139" spans="1:10" x14ac:dyDescent="0.25">
      <c r="A139" s="133" t="s">
        <v>517</v>
      </c>
      <c r="B139" s="137" t="s">
        <v>628</v>
      </c>
      <c r="C139" s="137" t="s">
        <v>647</v>
      </c>
      <c r="D139" s="134" t="s">
        <v>648</v>
      </c>
      <c r="E139" s="135">
        <v>622450</v>
      </c>
      <c r="F139" s="135">
        <v>4768775</v>
      </c>
      <c r="G139" s="135">
        <v>622450</v>
      </c>
      <c r="H139" s="135">
        <v>4768775</v>
      </c>
      <c r="I139" s="135">
        <v>0</v>
      </c>
      <c r="J139" s="136">
        <v>0</v>
      </c>
    </row>
    <row r="140" spans="1:10" x14ac:dyDescent="0.25">
      <c r="A140" s="133" t="s">
        <v>587</v>
      </c>
      <c r="B140" s="137" t="s">
        <v>272</v>
      </c>
      <c r="C140" s="137" t="s">
        <v>272</v>
      </c>
      <c r="D140" s="134" t="s">
        <v>631</v>
      </c>
      <c r="E140" s="135">
        <v>173033</v>
      </c>
      <c r="F140" s="135">
        <v>6103685</v>
      </c>
      <c r="G140" s="135">
        <v>173033</v>
      </c>
      <c r="H140" s="135">
        <v>5403685</v>
      </c>
      <c r="I140" s="135">
        <v>0</v>
      </c>
      <c r="J140" s="136">
        <v>700000</v>
      </c>
    </row>
    <row r="141" spans="1:10" x14ac:dyDescent="0.25">
      <c r="A141" s="133" t="s">
        <v>587</v>
      </c>
      <c r="B141" s="137" t="s">
        <v>635</v>
      </c>
      <c r="C141" s="137" t="s">
        <v>272</v>
      </c>
      <c r="D141" s="134" t="s">
        <v>636</v>
      </c>
      <c r="E141" s="135">
        <v>173033</v>
      </c>
      <c r="F141" s="135">
        <v>6103685</v>
      </c>
      <c r="G141" s="135">
        <v>173033</v>
      </c>
      <c r="H141" s="135">
        <v>5403685</v>
      </c>
      <c r="I141" s="135">
        <v>0</v>
      </c>
      <c r="J141" s="136">
        <v>700000</v>
      </c>
    </row>
    <row r="142" spans="1:10" x14ac:dyDescent="0.25">
      <c r="A142" s="133" t="s">
        <v>587</v>
      </c>
      <c r="B142" s="137" t="s">
        <v>635</v>
      </c>
      <c r="C142" s="137" t="s">
        <v>647</v>
      </c>
      <c r="D142" s="134" t="s">
        <v>648</v>
      </c>
      <c r="E142" s="135">
        <v>173033</v>
      </c>
      <c r="F142" s="135">
        <v>6103685</v>
      </c>
      <c r="G142" s="135">
        <v>173033</v>
      </c>
      <c r="H142" s="135">
        <v>5403685</v>
      </c>
      <c r="I142" s="135">
        <v>0</v>
      </c>
      <c r="J142" s="136">
        <v>700000</v>
      </c>
    </row>
    <row r="143" spans="1:10" x14ac:dyDescent="0.25">
      <c r="A143" s="133" t="s">
        <v>526</v>
      </c>
      <c r="B143" s="137" t="s">
        <v>272</v>
      </c>
      <c r="C143" s="137" t="s">
        <v>272</v>
      </c>
      <c r="D143" s="134" t="s">
        <v>644</v>
      </c>
      <c r="E143" s="135">
        <v>394261</v>
      </c>
      <c r="F143" s="135">
        <v>394261</v>
      </c>
      <c r="G143" s="135">
        <v>394261</v>
      </c>
      <c r="H143" s="135">
        <v>394261</v>
      </c>
      <c r="I143" s="135">
        <v>0</v>
      </c>
      <c r="J143" s="136">
        <v>0</v>
      </c>
    </row>
    <row r="144" spans="1:10" x14ac:dyDescent="0.25">
      <c r="A144" s="133" t="s">
        <v>526</v>
      </c>
      <c r="B144" s="137" t="s">
        <v>645</v>
      </c>
      <c r="C144" s="137" t="s">
        <v>272</v>
      </c>
      <c r="D144" s="134" t="s">
        <v>395</v>
      </c>
      <c r="E144" s="135">
        <v>394261</v>
      </c>
      <c r="F144" s="135">
        <v>394261</v>
      </c>
      <c r="G144" s="135">
        <v>394261</v>
      </c>
      <c r="H144" s="135">
        <v>394261</v>
      </c>
      <c r="I144" s="135">
        <v>0</v>
      </c>
      <c r="J144" s="136">
        <v>0</v>
      </c>
    </row>
    <row r="145" spans="1:10" x14ac:dyDescent="0.25">
      <c r="A145" s="133" t="s">
        <v>526</v>
      </c>
      <c r="B145" s="137" t="s">
        <v>645</v>
      </c>
      <c r="C145" s="137" t="s">
        <v>531</v>
      </c>
      <c r="D145" s="134" t="s">
        <v>701</v>
      </c>
      <c r="E145" s="135">
        <v>394261</v>
      </c>
      <c r="F145" s="135">
        <v>394261</v>
      </c>
      <c r="G145" s="135">
        <v>394261</v>
      </c>
      <c r="H145" s="135">
        <v>394261</v>
      </c>
      <c r="I145" s="135">
        <v>0</v>
      </c>
      <c r="J145" s="136">
        <v>0</v>
      </c>
    </row>
    <row r="146" spans="1:10" x14ac:dyDescent="0.25">
      <c r="A146" s="133" t="s">
        <v>272</v>
      </c>
      <c r="B146" s="137" t="s">
        <v>272</v>
      </c>
      <c r="C146" s="137" t="s">
        <v>272</v>
      </c>
      <c r="D146" s="134" t="s">
        <v>651</v>
      </c>
      <c r="E146" s="135">
        <v>427918</v>
      </c>
      <c r="F146" s="135">
        <v>-794083</v>
      </c>
      <c r="G146" s="135">
        <v>427918</v>
      </c>
      <c r="H146" s="135">
        <v>-794083</v>
      </c>
      <c r="I146" s="135">
        <v>0</v>
      </c>
      <c r="J146" s="136">
        <v>0</v>
      </c>
    </row>
    <row r="147" spans="1:10" x14ac:dyDescent="0.25">
      <c r="D147" s="134" t="s">
        <v>652</v>
      </c>
      <c r="E147" s="135">
        <v>-6843746</v>
      </c>
      <c r="F147" s="135">
        <v>16099261</v>
      </c>
    </row>
    <row r="148" spans="1:10" x14ac:dyDescent="0.25">
      <c r="D148" s="134" t="s">
        <v>653</v>
      </c>
      <c r="E148" s="135">
        <v>87</v>
      </c>
      <c r="F148" s="135">
        <f>560328+E148</f>
        <v>560415</v>
      </c>
    </row>
    <row r="149" spans="1:10" x14ac:dyDescent="0.25">
      <c r="A149" s="133" t="s">
        <v>272</v>
      </c>
      <c r="B149" s="137" t="s">
        <v>272</v>
      </c>
      <c r="C149" s="137" t="s">
        <v>272</v>
      </c>
      <c r="D149" s="134" t="s">
        <v>654</v>
      </c>
      <c r="E149" s="135">
        <f>78357766+E147+E148</f>
        <v>71514107</v>
      </c>
      <c r="F149" s="135">
        <f>SUM(F147:F148)</f>
        <v>16659676</v>
      </c>
      <c r="G149" s="135" t="s">
        <v>272</v>
      </c>
      <c r="H149" s="135" t="s">
        <v>272</v>
      </c>
      <c r="I149" s="135" t="s">
        <v>272</v>
      </c>
      <c r="J149" s="136" t="s">
        <v>272</v>
      </c>
    </row>
    <row r="150" spans="1:10" x14ac:dyDescent="0.25">
      <c r="A150" s="133" t="s">
        <v>272</v>
      </c>
      <c r="B150" s="137" t="s">
        <v>272</v>
      </c>
      <c r="C150" s="137" t="s">
        <v>272</v>
      </c>
      <c r="D150" s="134" t="s">
        <v>272</v>
      </c>
      <c r="E150" s="135" t="s">
        <v>272</v>
      </c>
      <c r="F150" s="135" t="s">
        <v>272</v>
      </c>
      <c r="G150" s="135" t="s">
        <v>272</v>
      </c>
      <c r="H150" s="135" t="s">
        <v>272</v>
      </c>
      <c r="I150" s="135" t="s">
        <v>272</v>
      </c>
      <c r="J150" s="136" t="s">
        <v>272</v>
      </c>
    </row>
    <row r="151" spans="1:10" x14ac:dyDescent="0.25">
      <c r="A151" s="133" t="s">
        <v>272</v>
      </c>
      <c r="B151" s="137" t="s">
        <v>272</v>
      </c>
      <c r="C151" s="137" t="s">
        <v>272</v>
      </c>
      <c r="D151" s="134" t="s">
        <v>655</v>
      </c>
      <c r="E151" s="135">
        <v>268268850</v>
      </c>
      <c r="F151" s="135" t="s">
        <v>272</v>
      </c>
      <c r="G151" s="135" t="s">
        <v>272</v>
      </c>
      <c r="H151" s="135" t="s">
        <v>272</v>
      </c>
      <c r="I151" s="135" t="s">
        <v>272</v>
      </c>
      <c r="J151" s="136" t="s">
        <v>272</v>
      </c>
    </row>
    <row r="152" spans="1:10" x14ac:dyDescent="0.25">
      <c r="A152" s="133" t="s">
        <v>272</v>
      </c>
      <c r="B152" s="137" t="s">
        <v>272</v>
      </c>
      <c r="C152" s="137" t="s">
        <v>272</v>
      </c>
      <c r="D152" s="134" t="s">
        <v>656</v>
      </c>
      <c r="E152" s="135">
        <f>E151+108123569-E149</f>
        <v>304878312</v>
      </c>
      <c r="F152" s="135" t="s">
        <v>272</v>
      </c>
      <c r="G152" s="135" t="s">
        <v>272</v>
      </c>
      <c r="H152" s="135" t="s">
        <v>272</v>
      </c>
      <c r="I152" s="135" t="s">
        <v>272</v>
      </c>
      <c r="J152" s="136" t="s">
        <v>272</v>
      </c>
    </row>
    <row r="153" spans="1:10" x14ac:dyDescent="0.25">
      <c r="A153" s="133" t="s">
        <v>272</v>
      </c>
      <c r="B153" s="137" t="s">
        <v>272</v>
      </c>
      <c r="C153" s="137" t="s">
        <v>272</v>
      </c>
      <c r="D153" s="134" t="s">
        <v>657</v>
      </c>
      <c r="E153" s="135">
        <v>3382802</v>
      </c>
      <c r="F153" s="135" t="s">
        <v>272</v>
      </c>
      <c r="G153" s="135" t="s">
        <v>272</v>
      </c>
      <c r="H153" s="135" t="s">
        <v>272</v>
      </c>
      <c r="I153" s="135" t="s">
        <v>272</v>
      </c>
      <c r="J153" s="136" t="s">
        <v>272</v>
      </c>
    </row>
    <row r="154" spans="1:10" x14ac:dyDescent="0.25">
      <c r="A154" s="133" t="s">
        <v>272</v>
      </c>
      <c r="B154" s="137" t="s">
        <v>272</v>
      </c>
      <c r="C154" s="137" t="s">
        <v>272</v>
      </c>
      <c r="D154" s="134" t="s">
        <v>658</v>
      </c>
      <c r="E154" s="135">
        <f>SUM(E152:E153)</f>
        <v>308261114</v>
      </c>
      <c r="F154" s="135" t="s">
        <v>272</v>
      </c>
      <c r="G154" s="135" t="s">
        <v>272</v>
      </c>
      <c r="H154" s="135" t="s">
        <v>272</v>
      </c>
      <c r="I154" s="135" t="s">
        <v>272</v>
      </c>
      <c r="J154" s="136" t="s">
        <v>272</v>
      </c>
    </row>
    <row r="155" spans="1:10" ht="106.5" customHeight="1" x14ac:dyDescent="0.25">
      <c r="A155" s="202" t="s">
        <v>702</v>
      </c>
      <c r="B155" s="202" t="s">
        <v>272</v>
      </c>
      <c r="C155" s="202" t="s">
        <v>272</v>
      </c>
      <c r="D155" s="202" t="s">
        <v>272</v>
      </c>
      <c r="E155" s="202" t="s">
        <v>272</v>
      </c>
      <c r="F155" s="202" t="s">
        <v>272</v>
      </c>
      <c r="G155" s="202" t="s">
        <v>272</v>
      </c>
      <c r="H155" s="202" t="s">
        <v>272</v>
      </c>
      <c r="I155" s="202" t="s">
        <v>272</v>
      </c>
      <c r="J155" s="202" t="s">
        <v>272</v>
      </c>
    </row>
  </sheetData>
  <mergeCells count="9">
    <mergeCell ref="A155:J155"/>
    <mergeCell ref="A1:D1"/>
    <mergeCell ref="E1:F1"/>
    <mergeCell ref="G1:H1"/>
    <mergeCell ref="I1:J1"/>
    <mergeCell ref="A57:D57"/>
    <mergeCell ref="E57:F57"/>
    <mergeCell ref="G57:H57"/>
    <mergeCell ref="I57:J57"/>
  </mergeCells>
  <phoneticPr fontId="17" type="noConversion"/>
  <pageMargins left="0.39370078740157483" right="0.39370078740157483" top="1.2598425196850394" bottom="0.98425196850393704" header="0.51181102362204722" footer="0.51181102362204722"/>
  <pageSetup paperSize="9" orientation="landscape" useFirstPageNumber="1" r:id="rId1"/>
  <headerFooter alignWithMargins="0">
    <oddHeader xml:space="preserve">&amp;C&amp;"標楷體,標準"&amp;14 臺東市公所&amp;U
公庫收支月報表&amp;"新細明體,標準"&amp;12&amp;U
&amp;"標楷體,標準"中華民國108年11月(108年度)&amp;L&amp;R&amp;"標楷體,標準"&amp;10第&amp;P頁/共&amp;N頁&amp;"新細明體,標準"&amp;12
&amp;"標楷體,標準"編制機關:臺東市公所
表    號:&amp;10 </oddHeader>
    <oddFooter>&amp;C&amp;L&amp;R&amp;"標楷體,標準"&amp;9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C48"/>
  <sheetViews>
    <sheetView workbookViewId="0">
      <selection activeCell="B1" sqref="B1"/>
    </sheetView>
  </sheetViews>
  <sheetFormatPr defaultRowHeight="16.5" x14ac:dyDescent="0.25"/>
  <cols>
    <col min="1" max="1" width="93.5" customWidth="1"/>
  </cols>
  <sheetData>
    <row r="1" spans="1:3" ht="19.5" x14ac:dyDescent="0.25">
      <c r="A1" s="29" t="s">
        <v>268</v>
      </c>
      <c r="B1" s="3" t="s">
        <v>69</v>
      </c>
    </row>
    <row r="2" spans="1:3" ht="19.5" x14ac:dyDescent="0.25">
      <c r="A2" s="30"/>
    </row>
    <row r="3" spans="1:3" ht="19.5" x14ac:dyDescent="0.25">
      <c r="A3" s="30" t="s">
        <v>75</v>
      </c>
    </row>
    <row r="4" spans="1:3" ht="19.5" x14ac:dyDescent="0.25">
      <c r="A4" s="31" t="s">
        <v>4</v>
      </c>
    </row>
    <row r="5" spans="1:3" ht="19.5" x14ac:dyDescent="0.25">
      <c r="A5" s="24" t="s">
        <v>27</v>
      </c>
    </row>
    <row r="6" spans="1:3" ht="19.5" x14ac:dyDescent="0.25">
      <c r="A6" s="24" t="s">
        <v>70</v>
      </c>
    </row>
    <row r="7" spans="1:3" ht="19.5" x14ac:dyDescent="0.25">
      <c r="A7" s="24" t="s">
        <v>71</v>
      </c>
    </row>
    <row r="8" spans="1:3" ht="19.5" x14ac:dyDescent="0.25">
      <c r="A8" s="24" t="s">
        <v>29</v>
      </c>
    </row>
    <row r="9" spans="1:3" ht="19.5" x14ac:dyDescent="0.25">
      <c r="A9" s="24" t="s">
        <v>72</v>
      </c>
    </row>
    <row r="10" spans="1:3" ht="19.5" x14ac:dyDescent="0.25">
      <c r="A10" s="31" t="s">
        <v>5</v>
      </c>
    </row>
    <row r="11" spans="1:3" ht="19.5" x14ac:dyDescent="0.25">
      <c r="A11" s="24" t="s">
        <v>73</v>
      </c>
    </row>
    <row r="12" spans="1:3" ht="78" x14ac:dyDescent="0.25">
      <c r="A12" s="25" t="s">
        <v>126</v>
      </c>
    </row>
    <row r="13" spans="1:3" ht="19.5" x14ac:dyDescent="0.25">
      <c r="A13" s="31" t="s">
        <v>7</v>
      </c>
      <c r="C13" s="27"/>
    </row>
    <row r="14" spans="1:3" ht="39" x14ac:dyDescent="0.25">
      <c r="A14" s="25" t="s">
        <v>76</v>
      </c>
    </row>
    <row r="15" spans="1:3" ht="19.5" x14ac:dyDescent="0.25">
      <c r="A15" s="25" t="s">
        <v>77</v>
      </c>
    </row>
    <row r="16" spans="1:3" ht="19.5" x14ac:dyDescent="0.25">
      <c r="A16" s="24" t="s">
        <v>8</v>
      </c>
    </row>
    <row r="17" spans="1:1" ht="78" x14ac:dyDescent="0.25">
      <c r="A17" s="25" t="s">
        <v>78</v>
      </c>
    </row>
    <row r="18" spans="1:1" ht="58.5" x14ac:dyDescent="0.25">
      <c r="A18" s="25" t="s">
        <v>79</v>
      </c>
    </row>
    <row r="19" spans="1:1" ht="39" x14ac:dyDescent="0.25">
      <c r="A19" s="25" t="s">
        <v>80</v>
      </c>
    </row>
    <row r="20" spans="1:1" ht="39" x14ac:dyDescent="0.25">
      <c r="A20" s="25" t="s">
        <v>81</v>
      </c>
    </row>
    <row r="21" spans="1:1" ht="58.5" x14ac:dyDescent="0.25">
      <c r="A21" s="25" t="s">
        <v>82</v>
      </c>
    </row>
    <row r="22" spans="1:1" ht="58.5" x14ac:dyDescent="0.25">
      <c r="A22" s="25" t="s">
        <v>83</v>
      </c>
    </row>
    <row r="23" spans="1:1" ht="58.5" x14ac:dyDescent="0.25">
      <c r="A23" s="25" t="s">
        <v>84</v>
      </c>
    </row>
    <row r="24" spans="1:1" ht="58.5" x14ac:dyDescent="0.25">
      <c r="A24" s="25" t="s">
        <v>85</v>
      </c>
    </row>
    <row r="25" spans="1:1" ht="39" x14ac:dyDescent="0.25">
      <c r="A25" s="25" t="s">
        <v>86</v>
      </c>
    </row>
    <row r="26" spans="1:1" ht="78" x14ac:dyDescent="0.25">
      <c r="A26" s="25" t="s">
        <v>87</v>
      </c>
    </row>
    <row r="27" spans="1:1" ht="39" x14ac:dyDescent="0.25">
      <c r="A27" s="25" t="s">
        <v>88</v>
      </c>
    </row>
    <row r="28" spans="1:1" ht="19.5" x14ac:dyDescent="0.25">
      <c r="A28" s="25" t="s">
        <v>89</v>
      </c>
    </row>
    <row r="29" spans="1:1" ht="58.5" x14ac:dyDescent="0.25">
      <c r="A29" s="25" t="s">
        <v>90</v>
      </c>
    </row>
    <row r="30" spans="1:1" ht="58.5" x14ac:dyDescent="0.25">
      <c r="A30" s="25" t="s">
        <v>91</v>
      </c>
    </row>
    <row r="31" spans="1:1" ht="19.5" x14ac:dyDescent="0.25">
      <c r="A31" s="25" t="s">
        <v>92</v>
      </c>
    </row>
    <row r="32" spans="1:1" ht="19.5" x14ac:dyDescent="0.25">
      <c r="A32" s="25" t="s">
        <v>93</v>
      </c>
    </row>
    <row r="33" spans="1:1" ht="58.5" x14ac:dyDescent="0.25">
      <c r="A33" s="25" t="s">
        <v>94</v>
      </c>
    </row>
    <row r="34" spans="1:1" ht="136.5" x14ac:dyDescent="0.25">
      <c r="A34" s="25" t="s">
        <v>96</v>
      </c>
    </row>
    <row r="35" spans="1:1" ht="156" x14ac:dyDescent="0.25">
      <c r="A35" s="25" t="s">
        <v>95</v>
      </c>
    </row>
    <row r="36" spans="1:1" ht="19.5" x14ac:dyDescent="0.25">
      <c r="A36" s="24" t="s">
        <v>97</v>
      </c>
    </row>
    <row r="37" spans="1:1" ht="19.5" x14ac:dyDescent="0.25">
      <c r="A37" s="24" t="s">
        <v>98</v>
      </c>
    </row>
    <row r="38" spans="1:1" ht="19.5" x14ac:dyDescent="0.25">
      <c r="A38" s="24" t="s">
        <v>99</v>
      </c>
    </row>
    <row r="39" spans="1:1" ht="19.5" x14ac:dyDescent="0.25">
      <c r="A39" s="24" t="s">
        <v>100</v>
      </c>
    </row>
    <row r="40" spans="1:1" ht="19.5" x14ac:dyDescent="0.25">
      <c r="A40" s="24" t="s">
        <v>10</v>
      </c>
    </row>
    <row r="41" spans="1:1" ht="19.5" x14ac:dyDescent="0.25">
      <c r="A41" s="31" t="s">
        <v>11</v>
      </c>
    </row>
    <row r="42" spans="1:1" ht="58.5" x14ac:dyDescent="0.25">
      <c r="A42" s="25" t="s">
        <v>102</v>
      </c>
    </row>
    <row r="43" spans="1:1" ht="39" x14ac:dyDescent="0.25">
      <c r="A43" s="25" t="s">
        <v>101</v>
      </c>
    </row>
    <row r="44" spans="1:1" ht="19.5" x14ac:dyDescent="0.25">
      <c r="A44" s="31" t="s">
        <v>12</v>
      </c>
    </row>
    <row r="45" spans="1:1" ht="19.5" x14ac:dyDescent="0.25">
      <c r="A45" s="25" t="s">
        <v>103</v>
      </c>
    </row>
    <row r="46" spans="1:1" ht="39" x14ac:dyDescent="0.25">
      <c r="A46" s="25" t="s">
        <v>104</v>
      </c>
    </row>
    <row r="47" spans="1:1" ht="39" x14ac:dyDescent="0.25">
      <c r="A47" s="32" t="s">
        <v>17</v>
      </c>
    </row>
    <row r="48" spans="1:1" ht="20.25" thickBot="1" x14ac:dyDescent="0.3">
      <c r="A48" s="33" t="s">
        <v>13</v>
      </c>
    </row>
  </sheetData>
  <phoneticPr fontId="17" type="noConversion"/>
  <hyperlinks>
    <hyperlink ref="B1" location="預告統計資料發布時間表!A1" display="回發布時間表"/>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18" sqref="P18"/>
    </sheetView>
  </sheetViews>
  <sheetFormatPr defaultRowHeight="16.5" x14ac:dyDescent="0.25"/>
  <sheetData/>
  <phoneticPr fontId="17" type="noConversion"/>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5" sqref="C5"/>
    </sheetView>
  </sheetViews>
  <sheetFormatPr defaultRowHeight="16.5" x14ac:dyDescent="0.25"/>
  <sheetData/>
  <phoneticPr fontId="17"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25"/>
  <sheetData/>
  <phoneticPr fontId="17"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6.5" x14ac:dyDescent="0.25"/>
  <sheetData/>
  <phoneticPr fontId="17"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59999389629810485"/>
  </sheetPr>
  <dimension ref="A1:B32"/>
  <sheetViews>
    <sheetView zoomScaleNormal="100" zoomScaleSheetLayoutView="83" workbookViewId="0">
      <selection activeCell="B1" sqref="B1"/>
    </sheetView>
  </sheetViews>
  <sheetFormatPr defaultRowHeight="16.5" x14ac:dyDescent="0.25"/>
  <cols>
    <col min="1" max="1" width="93.5" customWidth="1"/>
  </cols>
  <sheetData>
    <row r="1" spans="1:2" ht="19.5" x14ac:dyDescent="0.25">
      <c r="A1" s="29" t="s">
        <v>25</v>
      </c>
      <c r="B1" s="3" t="s">
        <v>19</v>
      </c>
    </row>
    <row r="2" spans="1:2" ht="19.5" x14ac:dyDescent="0.25">
      <c r="A2" s="4" t="s">
        <v>3</v>
      </c>
    </row>
    <row r="3" spans="1:2" ht="19.5" x14ac:dyDescent="0.25">
      <c r="A3" s="4" t="s">
        <v>26</v>
      </c>
    </row>
    <row r="4" spans="1:2" ht="19.5" x14ac:dyDescent="0.25">
      <c r="A4" s="5" t="s">
        <v>4</v>
      </c>
    </row>
    <row r="5" spans="1:2" ht="19.5" x14ac:dyDescent="0.25">
      <c r="A5" s="6" t="s">
        <v>27</v>
      </c>
    </row>
    <row r="6" spans="1:2" ht="19.5" x14ac:dyDescent="0.25">
      <c r="A6" s="24" t="s">
        <v>63</v>
      </c>
    </row>
    <row r="7" spans="1:2" ht="19.5" x14ac:dyDescent="0.25">
      <c r="A7" s="6" t="s">
        <v>28</v>
      </c>
    </row>
    <row r="8" spans="1:2" ht="19.5" x14ac:dyDescent="0.25">
      <c r="A8" s="6" t="s">
        <v>29</v>
      </c>
    </row>
    <row r="9" spans="1:2" ht="19.5" x14ac:dyDescent="0.25">
      <c r="A9" s="24" t="s">
        <v>62</v>
      </c>
    </row>
    <row r="10" spans="1:2" ht="19.5" x14ac:dyDescent="0.25">
      <c r="A10" s="5" t="s">
        <v>5</v>
      </c>
    </row>
    <row r="11" spans="1:2" ht="19.5" x14ac:dyDescent="0.25">
      <c r="A11" s="6" t="s">
        <v>6</v>
      </c>
    </row>
    <row r="12" spans="1:2" ht="78" x14ac:dyDescent="0.25">
      <c r="A12" s="25" t="s">
        <v>126</v>
      </c>
    </row>
    <row r="13" spans="1:2" ht="19.5" x14ac:dyDescent="0.25">
      <c r="A13" s="5" t="s">
        <v>7</v>
      </c>
    </row>
    <row r="14" spans="1:2" ht="18.75" x14ac:dyDescent="0.25">
      <c r="A14" s="18" t="s">
        <v>30</v>
      </c>
    </row>
    <row r="15" spans="1:2" ht="39" x14ac:dyDescent="0.25">
      <c r="A15" s="7" t="s">
        <v>31</v>
      </c>
    </row>
    <row r="16" spans="1:2" ht="19.5" x14ac:dyDescent="0.25">
      <c r="A16" s="6" t="s">
        <v>8</v>
      </c>
    </row>
    <row r="17" spans="1:1" ht="97.5" x14ac:dyDescent="0.25">
      <c r="A17" s="7" t="s">
        <v>21</v>
      </c>
    </row>
    <row r="18" spans="1:1" ht="19.5" x14ac:dyDescent="0.25">
      <c r="A18" s="6" t="s">
        <v>14</v>
      </c>
    </row>
    <row r="19" spans="1:1" ht="19.5" x14ac:dyDescent="0.25">
      <c r="A19" s="6" t="s">
        <v>15</v>
      </c>
    </row>
    <row r="20" spans="1:1" ht="19.5" x14ac:dyDescent="0.25">
      <c r="A20" s="6" t="s">
        <v>9</v>
      </c>
    </row>
    <row r="21" spans="1:1" ht="19.5" x14ac:dyDescent="0.25">
      <c r="A21" s="6" t="s">
        <v>18</v>
      </c>
    </row>
    <row r="22" spans="1:1" ht="19.5" x14ac:dyDescent="0.25">
      <c r="A22" s="24" t="s">
        <v>64</v>
      </c>
    </row>
    <row r="23" spans="1:1" ht="19.5" x14ac:dyDescent="0.25">
      <c r="A23" s="24" t="s">
        <v>65</v>
      </c>
    </row>
    <row r="24" spans="1:1" ht="19.5" x14ac:dyDescent="0.25">
      <c r="A24" s="6" t="s">
        <v>10</v>
      </c>
    </row>
    <row r="25" spans="1:1" ht="19.5" x14ac:dyDescent="0.25">
      <c r="A25" s="5" t="s">
        <v>11</v>
      </c>
    </row>
    <row r="26" spans="1:1" ht="39" x14ac:dyDescent="0.25">
      <c r="A26" s="25" t="s">
        <v>66</v>
      </c>
    </row>
    <row r="27" spans="1:1" ht="39" x14ac:dyDescent="0.25">
      <c r="A27" s="7" t="s">
        <v>16</v>
      </c>
    </row>
    <row r="28" spans="1:1" ht="19.5" x14ac:dyDescent="0.25">
      <c r="A28" s="5" t="s">
        <v>12</v>
      </c>
    </row>
    <row r="29" spans="1:1" ht="39" x14ac:dyDescent="0.25">
      <c r="A29" s="7" t="s">
        <v>32</v>
      </c>
    </row>
    <row r="30" spans="1:1" ht="19.5" x14ac:dyDescent="0.25">
      <c r="A30" s="24" t="s">
        <v>67</v>
      </c>
    </row>
    <row r="31" spans="1:1" ht="39" x14ac:dyDescent="0.25">
      <c r="A31" s="8" t="s">
        <v>17</v>
      </c>
    </row>
    <row r="32" spans="1:1" ht="20.25" thickBot="1" x14ac:dyDescent="0.3">
      <c r="A32" s="9" t="s">
        <v>13</v>
      </c>
    </row>
  </sheetData>
  <phoneticPr fontId="3" type="noConversion"/>
  <hyperlinks>
    <hyperlink ref="B1" location="預告統計資料發布時間表!A1" display="回發布時間表"/>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P9" sqref="P9"/>
    </sheetView>
  </sheetViews>
  <sheetFormatPr defaultRowHeight="16.5" x14ac:dyDescent="0.25"/>
  <sheetData/>
  <phoneticPr fontId="17"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defaultRowHeight="16.5" x14ac:dyDescent="0.25"/>
  <sheetData/>
  <phoneticPr fontId="17"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25"/>
  <sheetData/>
  <phoneticPr fontId="17"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22" sqref="P22"/>
    </sheetView>
  </sheetViews>
  <sheetFormatPr defaultRowHeight="16.5" x14ac:dyDescent="0.25"/>
  <sheetData/>
  <phoneticPr fontId="17"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20" sqref="N20"/>
    </sheetView>
  </sheetViews>
  <sheetFormatPr defaultRowHeight="16.5" x14ac:dyDescent="0.25"/>
  <sheetData/>
  <phoneticPr fontId="17"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14" sqref="P14"/>
    </sheetView>
  </sheetViews>
  <sheetFormatPr defaultRowHeight="16.5" x14ac:dyDescent="0.25"/>
  <sheetData/>
  <phoneticPr fontId="17" type="noConversion"/>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25"/>
  <sheetData/>
  <phoneticPr fontId="17" type="noConversion"/>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25"/>
  <sheetData/>
  <phoneticPr fontId="17" type="noConversion"/>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C39"/>
  <sheetViews>
    <sheetView workbookViewId="0">
      <selection activeCell="C20" sqref="C20"/>
    </sheetView>
  </sheetViews>
  <sheetFormatPr defaultRowHeight="16.5" x14ac:dyDescent="0.25"/>
  <cols>
    <col min="1" max="1" width="93.5" customWidth="1"/>
  </cols>
  <sheetData>
    <row r="1" spans="1:3" ht="19.5" x14ac:dyDescent="0.25">
      <c r="A1" s="29" t="s">
        <v>269</v>
      </c>
      <c r="B1" s="3" t="s">
        <v>69</v>
      </c>
    </row>
    <row r="2" spans="1:3" ht="19.5" x14ac:dyDescent="0.25">
      <c r="A2" s="30"/>
    </row>
    <row r="3" spans="1:3" ht="19.5" x14ac:dyDescent="0.25">
      <c r="A3" s="30" t="s">
        <v>105</v>
      </c>
    </row>
    <row r="4" spans="1:3" ht="19.5" x14ac:dyDescent="0.25">
      <c r="A4" s="31" t="s">
        <v>4</v>
      </c>
    </row>
    <row r="5" spans="1:3" ht="19.5" x14ac:dyDescent="0.25">
      <c r="A5" s="24" t="s">
        <v>27</v>
      </c>
    </row>
    <row r="6" spans="1:3" ht="19.5" x14ac:dyDescent="0.25">
      <c r="A6" s="24" t="s">
        <v>70</v>
      </c>
    </row>
    <row r="7" spans="1:3" ht="19.5" x14ac:dyDescent="0.25">
      <c r="A7" s="24" t="s">
        <v>71</v>
      </c>
    </row>
    <row r="8" spans="1:3" ht="19.5" x14ac:dyDescent="0.25">
      <c r="A8" s="24" t="s">
        <v>29</v>
      </c>
    </row>
    <row r="9" spans="1:3" ht="19.5" x14ac:dyDescent="0.25">
      <c r="A9" s="24" t="s">
        <v>72</v>
      </c>
    </row>
    <row r="10" spans="1:3" ht="19.5" x14ac:dyDescent="0.25">
      <c r="A10" s="31" t="s">
        <v>5</v>
      </c>
    </row>
    <row r="11" spans="1:3" ht="19.5" x14ac:dyDescent="0.25">
      <c r="A11" s="24" t="s">
        <v>73</v>
      </c>
    </row>
    <row r="12" spans="1:3" ht="78" x14ac:dyDescent="0.25">
      <c r="A12" s="25" t="s">
        <v>121</v>
      </c>
    </row>
    <row r="13" spans="1:3" ht="19.5" x14ac:dyDescent="0.25">
      <c r="A13" s="31" t="s">
        <v>7</v>
      </c>
      <c r="C13" s="27"/>
    </row>
    <row r="14" spans="1:3" ht="19.5" x14ac:dyDescent="0.25">
      <c r="A14" s="25" t="s">
        <v>106</v>
      </c>
    </row>
    <row r="15" spans="1:3" ht="19.5" x14ac:dyDescent="0.25">
      <c r="A15" s="25" t="s">
        <v>77</v>
      </c>
    </row>
    <row r="16" spans="1:3" ht="19.5" x14ac:dyDescent="0.25">
      <c r="A16" s="24" t="s">
        <v>8</v>
      </c>
    </row>
    <row r="17" spans="1:1" ht="86.25" x14ac:dyDescent="0.25">
      <c r="A17" s="34" t="s">
        <v>107</v>
      </c>
    </row>
    <row r="18" spans="1:1" ht="34.5" x14ac:dyDescent="0.25">
      <c r="A18" s="34" t="s">
        <v>108</v>
      </c>
    </row>
    <row r="19" spans="1:1" ht="17.25" x14ac:dyDescent="0.25">
      <c r="A19" s="34" t="s">
        <v>109</v>
      </c>
    </row>
    <row r="20" spans="1:1" ht="34.5" x14ac:dyDescent="0.25">
      <c r="A20" s="34" t="s">
        <v>110</v>
      </c>
    </row>
    <row r="21" spans="1:1" ht="51.75" x14ac:dyDescent="0.25">
      <c r="A21" s="34" t="s">
        <v>111</v>
      </c>
    </row>
    <row r="22" spans="1:1" ht="34.5" x14ac:dyDescent="0.25">
      <c r="A22" s="34" t="s">
        <v>116</v>
      </c>
    </row>
    <row r="23" spans="1:1" ht="34.5" x14ac:dyDescent="0.25">
      <c r="A23" s="34" t="s">
        <v>112</v>
      </c>
    </row>
    <row r="24" spans="1:1" ht="17.25" x14ac:dyDescent="0.25">
      <c r="A24" s="34" t="s">
        <v>113</v>
      </c>
    </row>
    <row r="25" spans="1:1" ht="103.5" x14ac:dyDescent="0.25">
      <c r="A25" s="34" t="s">
        <v>114</v>
      </c>
    </row>
    <row r="26" spans="1:1" ht="17.25" x14ac:dyDescent="0.25">
      <c r="A26" s="34" t="s">
        <v>118</v>
      </c>
    </row>
    <row r="27" spans="1:1" ht="19.5" x14ac:dyDescent="0.25">
      <c r="A27" s="24" t="s">
        <v>115</v>
      </c>
    </row>
    <row r="28" spans="1:1" ht="19.5" x14ac:dyDescent="0.25">
      <c r="A28" s="24" t="s">
        <v>117</v>
      </c>
    </row>
    <row r="29" spans="1:1" ht="19.5" x14ac:dyDescent="0.25">
      <c r="A29" s="24" t="s">
        <v>99</v>
      </c>
    </row>
    <row r="30" spans="1:1" ht="19.5" x14ac:dyDescent="0.25">
      <c r="A30" s="24" t="s">
        <v>100</v>
      </c>
    </row>
    <row r="31" spans="1:1" ht="19.5" x14ac:dyDescent="0.25">
      <c r="A31" s="24" t="s">
        <v>10</v>
      </c>
    </row>
    <row r="32" spans="1:1" ht="19.5" x14ac:dyDescent="0.25">
      <c r="A32" s="31" t="s">
        <v>11</v>
      </c>
    </row>
    <row r="33" spans="1:1" ht="58.5" x14ac:dyDescent="0.25">
      <c r="A33" s="25" t="s">
        <v>102</v>
      </c>
    </row>
    <row r="34" spans="1:1" ht="39" x14ac:dyDescent="0.25">
      <c r="A34" s="25" t="s">
        <v>101</v>
      </c>
    </row>
    <row r="35" spans="1:1" ht="19.5" x14ac:dyDescent="0.25">
      <c r="A35" s="31" t="s">
        <v>12</v>
      </c>
    </row>
    <row r="36" spans="1:1" ht="39" x14ac:dyDescent="0.25">
      <c r="A36" s="25" t="s">
        <v>119</v>
      </c>
    </row>
    <row r="37" spans="1:1" ht="39" x14ac:dyDescent="0.25">
      <c r="A37" s="25" t="s">
        <v>104</v>
      </c>
    </row>
    <row r="38" spans="1:1" ht="39" x14ac:dyDescent="0.25">
      <c r="A38" s="32" t="s">
        <v>17</v>
      </c>
    </row>
    <row r="39" spans="1:1" ht="20.25" thickBot="1" x14ac:dyDescent="0.3">
      <c r="A39" s="33" t="s">
        <v>13</v>
      </c>
    </row>
  </sheetData>
  <phoneticPr fontId="17" type="noConversion"/>
  <hyperlinks>
    <hyperlink ref="B1" location="預告統計資料發布時間表!A1" display="回發布時間表"/>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25"/>
  <sheetData/>
  <phoneticPr fontId="17"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2"/>
  <sheetViews>
    <sheetView workbookViewId="0">
      <selection sqref="A1:C1"/>
    </sheetView>
  </sheetViews>
  <sheetFormatPr defaultRowHeight="16.5" x14ac:dyDescent="0.25"/>
  <cols>
    <col min="1" max="3" width="2.875" style="35" customWidth="1"/>
    <col min="4" max="4" width="27.75" style="35" customWidth="1"/>
    <col min="5" max="10" width="17.75" style="35" customWidth="1"/>
    <col min="11" max="16384" width="9" style="35"/>
  </cols>
  <sheetData>
    <row r="1" spans="1:10" x14ac:dyDescent="0.25">
      <c r="A1" s="188" t="s">
        <v>128</v>
      </c>
      <c r="B1" s="188"/>
      <c r="C1" s="188"/>
      <c r="I1" s="189" t="s">
        <v>129</v>
      </c>
      <c r="J1" s="190"/>
    </row>
    <row r="2" spans="1:10" x14ac:dyDescent="0.25">
      <c r="A2" s="191" t="s">
        <v>130</v>
      </c>
      <c r="B2" s="191"/>
      <c r="C2" s="191"/>
      <c r="D2" s="192" t="s">
        <v>131</v>
      </c>
      <c r="E2" s="192"/>
      <c r="F2" s="192"/>
      <c r="G2" s="192"/>
      <c r="H2" s="192"/>
      <c r="I2" s="193" t="s">
        <v>132</v>
      </c>
      <c r="J2" s="194"/>
    </row>
    <row r="3" spans="1:10" ht="19.5" x14ac:dyDescent="0.25">
      <c r="E3" s="185" t="s">
        <v>133</v>
      </c>
      <c r="F3" s="186"/>
      <c r="G3" s="186"/>
      <c r="H3" s="186"/>
      <c r="I3" s="187" t="s">
        <v>134</v>
      </c>
      <c r="J3" s="187"/>
    </row>
    <row r="4" spans="1:10" ht="17.25" thickBot="1" x14ac:dyDescent="0.3">
      <c r="E4" s="195" t="s">
        <v>135</v>
      </c>
      <c r="F4" s="195"/>
      <c r="G4" s="195"/>
      <c r="H4" s="195"/>
      <c r="I4" s="196" t="s">
        <v>136</v>
      </c>
      <c r="J4" s="196"/>
    </row>
    <row r="5" spans="1:10" ht="18" customHeight="1" x14ac:dyDescent="0.25">
      <c r="A5" s="197" t="s">
        <v>137</v>
      </c>
      <c r="B5" s="198"/>
      <c r="C5" s="198"/>
      <c r="D5" s="198"/>
      <c r="E5" s="198" t="s">
        <v>138</v>
      </c>
      <c r="F5" s="198"/>
      <c r="G5" s="198" t="s">
        <v>139</v>
      </c>
      <c r="H5" s="198"/>
      <c r="I5" s="198" t="s">
        <v>140</v>
      </c>
      <c r="J5" s="199"/>
    </row>
    <row r="6" spans="1:10" x14ac:dyDescent="0.25">
      <c r="A6" s="36" t="s">
        <v>141</v>
      </c>
      <c r="B6" s="37" t="s">
        <v>142</v>
      </c>
      <c r="C6" s="37" t="s">
        <v>143</v>
      </c>
      <c r="D6" s="37" t="s">
        <v>144</v>
      </c>
      <c r="E6" s="37" t="s">
        <v>145</v>
      </c>
      <c r="F6" s="37" t="s">
        <v>146</v>
      </c>
      <c r="G6" s="37" t="s">
        <v>145</v>
      </c>
      <c r="H6" s="37" t="s">
        <v>147</v>
      </c>
      <c r="I6" s="37" t="s">
        <v>145</v>
      </c>
      <c r="J6" s="38" t="s">
        <v>147</v>
      </c>
    </row>
    <row r="7" spans="1:10" ht="17.45" customHeight="1" thickBot="1" x14ac:dyDescent="0.3">
      <c r="A7" s="39" t="s">
        <v>148</v>
      </c>
      <c r="B7" s="40" t="s">
        <v>148</v>
      </c>
      <c r="C7" s="40" t="s">
        <v>148</v>
      </c>
      <c r="D7" s="41" t="s">
        <v>149</v>
      </c>
      <c r="E7" s="42">
        <v>0</v>
      </c>
      <c r="F7" s="42">
        <v>0</v>
      </c>
      <c r="G7" s="42">
        <v>0</v>
      </c>
      <c r="H7" s="42">
        <v>0</v>
      </c>
      <c r="I7" s="42">
        <v>0</v>
      </c>
      <c r="J7" s="43">
        <v>0</v>
      </c>
    </row>
    <row r="9" spans="1:10" x14ac:dyDescent="0.25">
      <c r="A9" s="188" t="s">
        <v>128</v>
      </c>
      <c r="B9" s="188"/>
      <c r="C9" s="188"/>
      <c r="I9" s="189" t="s">
        <v>129</v>
      </c>
      <c r="J9" s="190"/>
    </row>
    <row r="10" spans="1:10" x14ac:dyDescent="0.25">
      <c r="A10" s="191" t="s">
        <v>130</v>
      </c>
      <c r="B10" s="191"/>
      <c r="C10" s="191"/>
      <c r="D10" s="192" t="s">
        <v>131</v>
      </c>
      <c r="E10" s="192"/>
      <c r="F10" s="192"/>
      <c r="G10" s="192"/>
      <c r="H10" s="192"/>
      <c r="I10" s="193" t="s">
        <v>132</v>
      </c>
      <c r="J10" s="194"/>
    </row>
    <row r="11" spans="1:10" ht="19.5" x14ac:dyDescent="0.25">
      <c r="E11" s="185" t="s">
        <v>133</v>
      </c>
      <c r="F11" s="186"/>
      <c r="G11" s="186"/>
      <c r="H11" s="186"/>
      <c r="I11" s="187" t="s">
        <v>150</v>
      </c>
      <c r="J11" s="187"/>
    </row>
    <row r="12" spans="1:10" ht="17.25" thickBot="1" x14ac:dyDescent="0.3">
      <c r="E12" s="195" t="s">
        <v>135</v>
      </c>
      <c r="F12" s="195"/>
      <c r="G12" s="195"/>
      <c r="H12" s="195"/>
      <c r="I12" s="196" t="s">
        <v>136</v>
      </c>
      <c r="J12" s="196"/>
    </row>
    <row r="13" spans="1:10" ht="18" customHeight="1" x14ac:dyDescent="0.25">
      <c r="A13" s="197" t="s">
        <v>137</v>
      </c>
      <c r="B13" s="198"/>
      <c r="C13" s="198"/>
      <c r="D13" s="198"/>
      <c r="E13" s="198" t="s">
        <v>138</v>
      </c>
      <c r="F13" s="198"/>
      <c r="G13" s="198" t="s">
        <v>139</v>
      </c>
      <c r="H13" s="198"/>
      <c r="I13" s="198" t="s">
        <v>140</v>
      </c>
      <c r="J13" s="199"/>
    </row>
    <row r="14" spans="1:10" x14ac:dyDescent="0.25">
      <c r="A14" s="36" t="s">
        <v>141</v>
      </c>
      <c r="B14" s="37" t="s">
        <v>142</v>
      </c>
      <c r="C14" s="37" t="s">
        <v>143</v>
      </c>
      <c r="D14" s="37" t="s">
        <v>144</v>
      </c>
      <c r="E14" s="37" t="s">
        <v>145</v>
      </c>
      <c r="F14" s="37" t="s">
        <v>146</v>
      </c>
      <c r="G14" s="37" t="s">
        <v>145</v>
      </c>
      <c r="H14" s="37" t="s">
        <v>147</v>
      </c>
      <c r="I14" s="37" t="s">
        <v>145</v>
      </c>
      <c r="J14" s="38" t="s">
        <v>147</v>
      </c>
    </row>
    <row r="15" spans="1:10" ht="17.45" customHeight="1" x14ac:dyDescent="0.25">
      <c r="A15" s="44" t="s">
        <v>148</v>
      </c>
      <c r="B15" s="45" t="s">
        <v>148</v>
      </c>
      <c r="C15" s="45" t="s">
        <v>148</v>
      </c>
      <c r="D15" s="46" t="s">
        <v>151</v>
      </c>
      <c r="E15" s="47">
        <v>105617526</v>
      </c>
      <c r="F15" s="47">
        <v>615440376</v>
      </c>
      <c r="G15" s="47">
        <v>105197307</v>
      </c>
      <c r="H15" s="47">
        <v>593853212</v>
      </c>
      <c r="I15" s="47">
        <v>420219</v>
      </c>
      <c r="J15" s="48">
        <v>21587164</v>
      </c>
    </row>
    <row r="16" spans="1:10" ht="17.45" customHeight="1" x14ac:dyDescent="0.25">
      <c r="A16" s="44">
        <v>1</v>
      </c>
      <c r="B16" s="45" t="s">
        <v>148</v>
      </c>
      <c r="C16" s="45" t="s">
        <v>148</v>
      </c>
      <c r="D16" s="46" t="s">
        <v>152</v>
      </c>
      <c r="E16" s="47">
        <v>55556189</v>
      </c>
      <c r="F16" s="47">
        <v>366380798</v>
      </c>
      <c r="G16" s="47">
        <v>55556189</v>
      </c>
      <c r="H16" s="47">
        <v>366380798</v>
      </c>
      <c r="I16" s="47">
        <v>0</v>
      </c>
      <c r="J16" s="48">
        <v>0</v>
      </c>
    </row>
    <row r="17" spans="1:10" ht="17.45" customHeight="1" x14ac:dyDescent="0.25">
      <c r="A17" s="44">
        <v>1</v>
      </c>
      <c r="B17" s="45">
        <v>1</v>
      </c>
      <c r="C17" s="45" t="s">
        <v>148</v>
      </c>
      <c r="D17" s="46" t="s">
        <v>153</v>
      </c>
      <c r="E17" s="47">
        <v>330321</v>
      </c>
      <c r="F17" s="47">
        <v>75389297</v>
      </c>
      <c r="G17" s="47">
        <v>330321</v>
      </c>
      <c r="H17" s="47">
        <v>75389297</v>
      </c>
      <c r="I17" s="47">
        <v>0</v>
      </c>
      <c r="J17" s="48">
        <v>0</v>
      </c>
    </row>
    <row r="18" spans="1:10" ht="17.45" customHeight="1" x14ac:dyDescent="0.25">
      <c r="A18" s="44">
        <v>1</v>
      </c>
      <c r="B18" s="45">
        <v>2</v>
      </c>
      <c r="C18" s="45" t="s">
        <v>148</v>
      </c>
      <c r="D18" s="46" t="s">
        <v>154</v>
      </c>
      <c r="E18" s="47">
        <v>2236088</v>
      </c>
      <c r="F18" s="47">
        <v>23439716</v>
      </c>
      <c r="G18" s="47">
        <v>2236088</v>
      </c>
      <c r="H18" s="47">
        <v>23439716</v>
      </c>
      <c r="I18" s="47">
        <v>0</v>
      </c>
      <c r="J18" s="48">
        <v>0</v>
      </c>
    </row>
    <row r="19" spans="1:10" ht="17.45" customHeight="1" x14ac:dyDescent="0.25">
      <c r="A19" s="44">
        <v>1</v>
      </c>
      <c r="B19" s="45">
        <v>3</v>
      </c>
      <c r="C19" s="45" t="s">
        <v>148</v>
      </c>
      <c r="D19" s="46" t="s">
        <v>155</v>
      </c>
      <c r="E19" s="47">
        <v>746403</v>
      </c>
      <c r="F19" s="47">
        <v>7955432</v>
      </c>
      <c r="G19" s="47">
        <v>746403</v>
      </c>
      <c r="H19" s="47">
        <v>7955432</v>
      </c>
      <c r="I19" s="47">
        <v>0</v>
      </c>
      <c r="J19" s="48">
        <v>0</v>
      </c>
    </row>
    <row r="20" spans="1:10" ht="17.45" customHeight="1" x14ac:dyDescent="0.25">
      <c r="A20" s="44">
        <v>1</v>
      </c>
      <c r="B20" s="45">
        <v>4</v>
      </c>
      <c r="C20" s="45" t="s">
        <v>148</v>
      </c>
      <c r="D20" s="46" t="s">
        <v>156</v>
      </c>
      <c r="E20" s="47">
        <v>1867846</v>
      </c>
      <c r="F20" s="47">
        <v>19226603</v>
      </c>
      <c r="G20" s="47">
        <v>1867846</v>
      </c>
      <c r="H20" s="47">
        <v>19226603</v>
      </c>
      <c r="I20" s="47">
        <v>0</v>
      </c>
      <c r="J20" s="48">
        <v>0</v>
      </c>
    </row>
    <row r="21" spans="1:10" ht="17.45" customHeight="1" x14ac:dyDescent="0.25">
      <c r="A21" s="44">
        <v>1</v>
      </c>
      <c r="B21" s="45">
        <v>5</v>
      </c>
      <c r="C21" s="45" t="s">
        <v>148</v>
      </c>
      <c r="D21" s="46" t="s">
        <v>157</v>
      </c>
      <c r="E21" s="47">
        <v>35785893</v>
      </c>
      <c r="F21" s="47">
        <v>58369634</v>
      </c>
      <c r="G21" s="47">
        <v>35785893</v>
      </c>
      <c r="H21" s="47">
        <v>58369634</v>
      </c>
      <c r="I21" s="47">
        <v>0</v>
      </c>
      <c r="J21" s="48">
        <v>0</v>
      </c>
    </row>
    <row r="22" spans="1:10" ht="17.45" customHeight="1" x14ac:dyDescent="0.25">
      <c r="A22" s="44">
        <v>1</v>
      </c>
      <c r="B22" s="45">
        <v>5</v>
      </c>
      <c r="C22" s="45">
        <v>1</v>
      </c>
      <c r="D22" s="46" t="s">
        <v>158</v>
      </c>
      <c r="E22" s="47">
        <v>0</v>
      </c>
      <c r="F22" s="47">
        <v>0</v>
      </c>
      <c r="G22" s="47">
        <v>0</v>
      </c>
      <c r="H22" s="47">
        <v>0</v>
      </c>
      <c r="I22" s="47">
        <v>0</v>
      </c>
      <c r="J22" s="48">
        <v>0</v>
      </c>
    </row>
    <row r="23" spans="1:10" ht="17.45" customHeight="1" x14ac:dyDescent="0.25">
      <c r="A23" s="44">
        <v>1</v>
      </c>
      <c r="B23" s="45">
        <v>5</v>
      </c>
      <c r="C23" s="45">
        <v>2</v>
      </c>
      <c r="D23" s="46" t="s">
        <v>159</v>
      </c>
      <c r="E23" s="47">
        <v>35785893</v>
      </c>
      <c r="F23" s="47">
        <v>58369634</v>
      </c>
      <c r="G23" s="47">
        <v>35785893</v>
      </c>
      <c r="H23" s="47">
        <v>58369634</v>
      </c>
      <c r="I23" s="47">
        <v>0</v>
      </c>
      <c r="J23" s="48">
        <v>0</v>
      </c>
    </row>
    <row r="24" spans="1:10" ht="17.45" customHeight="1" x14ac:dyDescent="0.25">
      <c r="A24" s="44">
        <v>1</v>
      </c>
      <c r="B24" s="45">
        <v>6</v>
      </c>
      <c r="C24" s="45" t="s">
        <v>148</v>
      </c>
      <c r="D24" s="46" t="s">
        <v>160</v>
      </c>
      <c r="E24" s="47">
        <v>14589638</v>
      </c>
      <c r="F24" s="47">
        <v>182000116</v>
      </c>
      <c r="G24" s="47">
        <v>14589638</v>
      </c>
      <c r="H24" s="47">
        <v>182000116</v>
      </c>
      <c r="I24" s="47">
        <v>0</v>
      </c>
      <c r="J24" s="48">
        <v>0</v>
      </c>
    </row>
    <row r="25" spans="1:10" ht="17.45" customHeight="1" x14ac:dyDescent="0.25">
      <c r="A25" s="44" t="s">
        <v>148</v>
      </c>
      <c r="B25" s="45" t="s">
        <v>148</v>
      </c>
      <c r="C25" s="45" t="s">
        <v>148</v>
      </c>
      <c r="D25" s="46" t="s">
        <v>161</v>
      </c>
      <c r="E25" s="47">
        <v>0</v>
      </c>
      <c r="F25" s="47">
        <v>0</v>
      </c>
      <c r="G25" s="47">
        <v>0</v>
      </c>
      <c r="H25" s="47">
        <v>0</v>
      </c>
      <c r="I25" s="47">
        <v>0</v>
      </c>
      <c r="J25" s="48">
        <v>0</v>
      </c>
    </row>
    <row r="26" spans="1:10" ht="17.45" customHeight="1" x14ac:dyDescent="0.25">
      <c r="A26" s="44" t="s">
        <v>148</v>
      </c>
      <c r="B26" s="45" t="s">
        <v>148</v>
      </c>
      <c r="C26" s="45" t="s">
        <v>148</v>
      </c>
      <c r="D26" s="46" t="s">
        <v>162</v>
      </c>
      <c r="E26" s="47">
        <v>0</v>
      </c>
      <c r="F26" s="47">
        <v>0</v>
      </c>
      <c r="G26" s="47">
        <v>0</v>
      </c>
      <c r="H26" s="47">
        <v>0</v>
      </c>
      <c r="I26" s="47">
        <v>0</v>
      </c>
      <c r="J26" s="48">
        <v>0</v>
      </c>
    </row>
    <row r="27" spans="1:10" ht="17.45" customHeight="1" x14ac:dyDescent="0.25">
      <c r="A27" s="44">
        <v>2</v>
      </c>
      <c r="B27" s="45" t="s">
        <v>148</v>
      </c>
      <c r="C27" s="45" t="s">
        <v>148</v>
      </c>
      <c r="D27" s="46" t="s">
        <v>163</v>
      </c>
      <c r="E27" s="47">
        <v>1392569</v>
      </c>
      <c r="F27" s="47">
        <v>2299321</v>
      </c>
      <c r="G27" s="47">
        <v>1392569</v>
      </c>
      <c r="H27" s="47">
        <v>2299321</v>
      </c>
      <c r="I27" s="47">
        <v>0</v>
      </c>
      <c r="J27" s="48">
        <v>0</v>
      </c>
    </row>
    <row r="28" spans="1:10" ht="17.45" customHeight="1" x14ac:dyDescent="0.25">
      <c r="A28" s="44">
        <v>3</v>
      </c>
      <c r="B28" s="45" t="s">
        <v>148</v>
      </c>
      <c r="C28" s="45" t="s">
        <v>148</v>
      </c>
      <c r="D28" s="46" t="s">
        <v>164</v>
      </c>
      <c r="E28" s="47">
        <v>8859340</v>
      </c>
      <c r="F28" s="47">
        <v>79807139</v>
      </c>
      <c r="G28" s="47">
        <v>8859340</v>
      </c>
      <c r="H28" s="47">
        <v>79779852</v>
      </c>
      <c r="I28" s="47">
        <v>0</v>
      </c>
      <c r="J28" s="48">
        <v>27287</v>
      </c>
    </row>
    <row r="29" spans="1:10" ht="17.45" customHeight="1" x14ac:dyDescent="0.25">
      <c r="A29" s="44" t="s">
        <v>148</v>
      </c>
      <c r="B29" s="45" t="s">
        <v>148</v>
      </c>
      <c r="C29" s="45" t="s">
        <v>148</v>
      </c>
      <c r="D29" s="46" t="s">
        <v>165</v>
      </c>
      <c r="E29" s="47">
        <v>0</v>
      </c>
      <c r="F29" s="47">
        <v>0</v>
      </c>
      <c r="G29" s="47">
        <v>0</v>
      </c>
      <c r="H29" s="47">
        <v>0</v>
      </c>
      <c r="I29" s="47">
        <v>0</v>
      </c>
      <c r="J29" s="48">
        <v>0</v>
      </c>
    </row>
    <row r="30" spans="1:10" ht="17.45" customHeight="1" x14ac:dyDescent="0.25">
      <c r="A30" s="44">
        <v>4</v>
      </c>
      <c r="B30" s="45" t="s">
        <v>148</v>
      </c>
      <c r="C30" s="45" t="s">
        <v>148</v>
      </c>
      <c r="D30" s="46" t="s">
        <v>166</v>
      </c>
      <c r="E30" s="47">
        <v>1201396</v>
      </c>
      <c r="F30" s="47">
        <v>4964185</v>
      </c>
      <c r="G30" s="47">
        <v>1201396</v>
      </c>
      <c r="H30" s="47">
        <v>4964185</v>
      </c>
      <c r="I30" s="47">
        <v>0</v>
      </c>
      <c r="J30" s="48">
        <v>0</v>
      </c>
    </row>
    <row r="31" spans="1:10" ht="17.45" customHeight="1" x14ac:dyDescent="0.25">
      <c r="A31" s="44">
        <v>5</v>
      </c>
      <c r="B31" s="45" t="s">
        <v>148</v>
      </c>
      <c r="C31" s="45" t="s">
        <v>148</v>
      </c>
      <c r="D31" s="46" t="s">
        <v>167</v>
      </c>
      <c r="E31" s="47">
        <v>0</v>
      </c>
      <c r="F31" s="47">
        <v>200000</v>
      </c>
      <c r="G31" s="47">
        <v>0</v>
      </c>
      <c r="H31" s="47">
        <v>200000</v>
      </c>
      <c r="I31" s="47">
        <v>0</v>
      </c>
      <c r="J31" s="48">
        <v>0</v>
      </c>
    </row>
    <row r="32" spans="1:10" ht="17.45" customHeight="1" x14ac:dyDescent="0.25">
      <c r="A32" s="44">
        <v>5</v>
      </c>
      <c r="B32" s="45">
        <v>1</v>
      </c>
      <c r="C32" s="45" t="s">
        <v>148</v>
      </c>
      <c r="D32" s="46" t="s">
        <v>168</v>
      </c>
      <c r="E32" s="47">
        <v>0</v>
      </c>
      <c r="F32" s="47">
        <v>200000</v>
      </c>
      <c r="G32" s="47">
        <v>0</v>
      </c>
      <c r="H32" s="47">
        <v>200000</v>
      </c>
      <c r="I32" s="47">
        <v>0</v>
      </c>
      <c r="J32" s="48">
        <v>0</v>
      </c>
    </row>
    <row r="33" spans="1:10" ht="17.45" customHeight="1" x14ac:dyDescent="0.25">
      <c r="A33" s="44">
        <v>5</v>
      </c>
      <c r="B33" s="45">
        <v>2</v>
      </c>
      <c r="C33" s="45" t="s">
        <v>148</v>
      </c>
      <c r="D33" s="46" t="s">
        <v>169</v>
      </c>
      <c r="E33" s="47">
        <v>0</v>
      </c>
      <c r="F33" s="47">
        <v>0</v>
      </c>
      <c r="G33" s="47">
        <v>0</v>
      </c>
      <c r="H33" s="47">
        <v>0</v>
      </c>
      <c r="I33" s="47">
        <v>0</v>
      </c>
      <c r="J33" s="48">
        <v>0</v>
      </c>
    </row>
    <row r="34" spans="1:10" ht="17.45" customHeight="1" thickBot="1" x14ac:dyDescent="0.3">
      <c r="A34" s="39">
        <v>5</v>
      </c>
      <c r="B34" s="40">
        <v>3</v>
      </c>
      <c r="C34" s="40" t="s">
        <v>148</v>
      </c>
      <c r="D34" s="41" t="s">
        <v>170</v>
      </c>
      <c r="E34" s="42">
        <v>0</v>
      </c>
      <c r="F34" s="42">
        <v>0</v>
      </c>
      <c r="G34" s="42">
        <v>0</v>
      </c>
      <c r="H34" s="42">
        <v>0</v>
      </c>
      <c r="I34" s="42">
        <v>0</v>
      </c>
      <c r="J34" s="43">
        <v>0</v>
      </c>
    </row>
    <row r="36" spans="1:10" x14ac:dyDescent="0.25">
      <c r="A36" s="188" t="s">
        <v>128</v>
      </c>
      <c r="B36" s="188"/>
      <c r="C36" s="188"/>
      <c r="I36" s="189" t="s">
        <v>129</v>
      </c>
      <c r="J36" s="190"/>
    </row>
    <row r="37" spans="1:10" x14ac:dyDescent="0.25">
      <c r="A37" s="191" t="s">
        <v>130</v>
      </c>
      <c r="B37" s="191"/>
      <c r="C37" s="191"/>
      <c r="D37" s="192" t="s">
        <v>131</v>
      </c>
      <c r="E37" s="192"/>
      <c r="F37" s="192"/>
      <c r="G37" s="192"/>
      <c r="H37" s="192"/>
      <c r="I37" s="193" t="s">
        <v>132</v>
      </c>
      <c r="J37" s="194"/>
    </row>
    <row r="38" spans="1:10" ht="19.5" x14ac:dyDescent="0.25">
      <c r="E38" s="185" t="s">
        <v>133</v>
      </c>
      <c r="F38" s="186"/>
      <c r="G38" s="186"/>
      <c r="H38" s="186"/>
      <c r="I38" s="187" t="s">
        <v>171</v>
      </c>
      <c r="J38" s="187"/>
    </row>
    <row r="39" spans="1:10" ht="17.25" thickBot="1" x14ac:dyDescent="0.3">
      <c r="E39" s="195" t="s">
        <v>135</v>
      </c>
      <c r="F39" s="195"/>
      <c r="G39" s="195"/>
      <c r="H39" s="195"/>
      <c r="I39" s="196" t="s">
        <v>136</v>
      </c>
      <c r="J39" s="196"/>
    </row>
    <row r="40" spans="1:10" ht="18" customHeight="1" x14ac:dyDescent="0.25">
      <c r="A40" s="197" t="s">
        <v>137</v>
      </c>
      <c r="B40" s="198"/>
      <c r="C40" s="198"/>
      <c r="D40" s="198"/>
      <c r="E40" s="198" t="s">
        <v>138</v>
      </c>
      <c r="F40" s="198"/>
      <c r="G40" s="198" t="s">
        <v>139</v>
      </c>
      <c r="H40" s="198"/>
      <c r="I40" s="198" t="s">
        <v>140</v>
      </c>
      <c r="J40" s="199"/>
    </row>
    <row r="41" spans="1:10" x14ac:dyDescent="0.25">
      <c r="A41" s="36" t="s">
        <v>141</v>
      </c>
      <c r="B41" s="37" t="s">
        <v>142</v>
      </c>
      <c r="C41" s="37" t="s">
        <v>143</v>
      </c>
      <c r="D41" s="37" t="s">
        <v>144</v>
      </c>
      <c r="E41" s="37" t="s">
        <v>145</v>
      </c>
      <c r="F41" s="37" t="s">
        <v>146</v>
      </c>
      <c r="G41" s="37" t="s">
        <v>145</v>
      </c>
      <c r="H41" s="37" t="s">
        <v>147</v>
      </c>
      <c r="I41" s="37" t="s">
        <v>145</v>
      </c>
      <c r="J41" s="38" t="s">
        <v>147</v>
      </c>
    </row>
    <row r="42" spans="1:10" ht="17.45" customHeight="1" x14ac:dyDescent="0.25">
      <c r="A42" s="44">
        <v>6</v>
      </c>
      <c r="B42" s="45" t="s">
        <v>148</v>
      </c>
      <c r="C42" s="45" t="s">
        <v>148</v>
      </c>
      <c r="D42" s="46" t="s">
        <v>172</v>
      </c>
      <c r="E42" s="47">
        <v>29544406</v>
      </c>
      <c r="F42" s="47">
        <v>102120630</v>
      </c>
      <c r="G42" s="47">
        <v>29137020</v>
      </c>
      <c r="H42" s="47">
        <v>82345240</v>
      </c>
      <c r="I42" s="47">
        <v>407386</v>
      </c>
      <c r="J42" s="48">
        <v>19775390</v>
      </c>
    </row>
    <row r="43" spans="1:10" ht="17.45" customHeight="1" x14ac:dyDescent="0.25">
      <c r="A43" s="44">
        <v>6</v>
      </c>
      <c r="B43" s="45">
        <v>1</v>
      </c>
      <c r="C43" s="45" t="s">
        <v>148</v>
      </c>
      <c r="D43" s="46" t="s">
        <v>173</v>
      </c>
      <c r="E43" s="47">
        <v>29544406</v>
      </c>
      <c r="F43" s="47">
        <v>102120630</v>
      </c>
      <c r="G43" s="47">
        <v>29137020</v>
      </c>
      <c r="H43" s="47">
        <v>82345240</v>
      </c>
      <c r="I43" s="47">
        <v>407386</v>
      </c>
      <c r="J43" s="48">
        <v>19775390</v>
      </c>
    </row>
    <row r="44" spans="1:10" ht="17.45" customHeight="1" x14ac:dyDescent="0.25">
      <c r="A44" s="44">
        <v>6</v>
      </c>
      <c r="B44" s="45">
        <v>2</v>
      </c>
      <c r="C44" s="45" t="s">
        <v>148</v>
      </c>
      <c r="D44" s="46" t="s">
        <v>174</v>
      </c>
      <c r="E44" s="47">
        <v>0</v>
      </c>
      <c r="F44" s="47">
        <v>0</v>
      </c>
      <c r="G44" s="47">
        <v>0</v>
      </c>
      <c r="H44" s="47">
        <v>0</v>
      </c>
      <c r="I44" s="47">
        <v>0</v>
      </c>
      <c r="J44" s="48">
        <v>0</v>
      </c>
    </row>
    <row r="45" spans="1:10" ht="17.45" customHeight="1" x14ac:dyDescent="0.25">
      <c r="A45" s="44">
        <v>7</v>
      </c>
      <c r="B45" s="45" t="s">
        <v>148</v>
      </c>
      <c r="C45" s="45" t="s">
        <v>148</v>
      </c>
      <c r="D45" s="46" t="s">
        <v>175</v>
      </c>
      <c r="E45" s="47">
        <v>0</v>
      </c>
      <c r="F45" s="47">
        <v>0</v>
      </c>
      <c r="G45" s="47">
        <v>0</v>
      </c>
      <c r="H45" s="47">
        <v>0</v>
      </c>
      <c r="I45" s="47">
        <v>0</v>
      </c>
      <c r="J45" s="48">
        <v>0</v>
      </c>
    </row>
    <row r="46" spans="1:10" ht="17.45" customHeight="1" x14ac:dyDescent="0.25">
      <c r="A46" s="44" t="s">
        <v>148</v>
      </c>
      <c r="B46" s="45" t="s">
        <v>148</v>
      </c>
      <c r="C46" s="45" t="s">
        <v>148</v>
      </c>
      <c r="D46" s="46" t="s">
        <v>176</v>
      </c>
      <c r="E46" s="47">
        <v>0</v>
      </c>
      <c r="F46" s="47">
        <v>0</v>
      </c>
      <c r="G46" s="47">
        <v>0</v>
      </c>
      <c r="H46" s="47">
        <v>0</v>
      </c>
      <c r="I46" s="47">
        <v>0</v>
      </c>
      <c r="J46" s="48">
        <v>0</v>
      </c>
    </row>
    <row r="47" spans="1:10" ht="17.45" customHeight="1" x14ac:dyDescent="0.25">
      <c r="A47" s="44">
        <v>8</v>
      </c>
      <c r="B47" s="45" t="s">
        <v>148</v>
      </c>
      <c r="C47" s="45" t="s">
        <v>148</v>
      </c>
      <c r="D47" s="46" t="s">
        <v>177</v>
      </c>
      <c r="E47" s="47">
        <v>9063626</v>
      </c>
      <c r="F47" s="47">
        <v>59668303</v>
      </c>
      <c r="G47" s="47">
        <v>9050793</v>
      </c>
      <c r="H47" s="47">
        <v>57883816</v>
      </c>
      <c r="I47" s="47">
        <v>12833</v>
      </c>
      <c r="J47" s="48">
        <v>1784487</v>
      </c>
    </row>
    <row r="48" spans="1:10" ht="17.45" customHeight="1" x14ac:dyDescent="0.25">
      <c r="A48" s="44" t="s">
        <v>148</v>
      </c>
      <c r="B48" s="45" t="s">
        <v>148</v>
      </c>
      <c r="C48" s="45" t="s">
        <v>148</v>
      </c>
      <c r="D48" s="46" t="s">
        <v>178</v>
      </c>
      <c r="E48" s="47">
        <v>0</v>
      </c>
      <c r="F48" s="47">
        <v>3776713</v>
      </c>
      <c r="G48" s="47">
        <v>0</v>
      </c>
      <c r="H48" s="47">
        <v>3776713</v>
      </c>
      <c r="I48" s="47">
        <v>0</v>
      </c>
      <c r="J48" s="48">
        <v>0</v>
      </c>
    </row>
    <row r="49" spans="1:10" ht="17.45" customHeight="1" x14ac:dyDescent="0.25">
      <c r="A49" s="44">
        <v>4</v>
      </c>
      <c r="B49" s="45" t="s">
        <v>148</v>
      </c>
      <c r="C49" s="45" t="s">
        <v>148</v>
      </c>
      <c r="D49" s="46" t="s">
        <v>179</v>
      </c>
      <c r="E49" s="47">
        <v>0</v>
      </c>
      <c r="F49" s="47">
        <v>3776713</v>
      </c>
      <c r="G49" s="47">
        <v>0</v>
      </c>
      <c r="H49" s="47">
        <v>3776713</v>
      </c>
      <c r="I49" s="47">
        <v>0</v>
      </c>
      <c r="J49" s="48">
        <v>0</v>
      </c>
    </row>
    <row r="50" spans="1:10" ht="17.45" customHeight="1" x14ac:dyDescent="0.25">
      <c r="A50" s="44">
        <v>4</v>
      </c>
      <c r="B50" s="45">
        <v>2</v>
      </c>
      <c r="C50" s="45" t="s">
        <v>148</v>
      </c>
      <c r="D50" s="46" t="s">
        <v>180</v>
      </c>
      <c r="E50" s="47">
        <v>0</v>
      </c>
      <c r="F50" s="47">
        <v>3776713</v>
      </c>
      <c r="G50" s="47">
        <v>0</v>
      </c>
      <c r="H50" s="47">
        <v>3776713</v>
      </c>
      <c r="I50" s="47">
        <v>0</v>
      </c>
      <c r="J50" s="48">
        <v>0</v>
      </c>
    </row>
    <row r="51" spans="1:10" ht="17.45" customHeight="1" x14ac:dyDescent="0.25">
      <c r="A51" s="44" t="s">
        <v>148</v>
      </c>
      <c r="B51" s="45" t="s">
        <v>148</v>
      </c>
      <c r="C51" s="45" t="s">
        <v>148</v>
      </c>
      <c r="D51" s="46" t="s">
        <v>181</v>
      </c>
      <c r="E51" s="47">
        <v>0</v>
      </c>
      <c r="F51" s="47">
        <v>0</v>
      </c>
      <c r="G51" s="47">
        <v>0</v>
      </c>
      <c r="H51" s="47">
        <v>0</v>
      </c>
      <c r="I51" s="47">
        <v>0</v>
      </c>
      <c r="J51" s="48">
        <v>0</v>
      </c>
    </row>
    <row r="52" spans="1:10" ht="17.45" customHeight="1" x14ac:dyDescent="0.25">
      <c r="A52" s="44" t="s">
        <v>148</v>
      </c>
      <c r="B52" s="45" t="s">
        <v>148</v>
      </c>
      <c r="C52" s="45" t="s">
        <v>148</v>
      </c>
      <c r="D52" s="46" t="s">
        <v>182</v>
      </c>
      <c r="E52" s="47">
        <v>0</v>
      </c>
      <c r="F52" s="47">
        <v>0</v>
      </c>
      <c r="G52" s="47">
        <v>0</v>
      </c>
      <c r="H52" s="47">
        <v>0</v>
      </c>
      <c r="I52" s="47">
        <v>0</v>
      </c>
      <c r="J52" s="48">
        <v>0</v>
      </c>
    </row>
    <row r="53" spans="1:10" ht="17.45" customHeight="1" x14ac:dyDescent="0.25">
      <c r="A53" s="44" t="s">
        <v>148</v>
      </c>
      <c r="B53" s="45" t="s">
        <v>148</v>
      </c>
      <c r="C53" s="45" t="s">
        <v>148</v>
      </c>
      <c r="D53" s="46" t="s">
        <v>183</v>
      </c>
      <c r="E53" s="47">
        <v>0</v>
      </c>
      <c r="F53" s="47">
        <v>0</v>
      </c>
      <c r="G53" s="47">
        <v>0</v>
      </c>
      <c r="H53" s="47">
        <v>0</v>
      </c>
      <c r="I53" s="47">
        <v>0</v>
      </c>
      <c r="J53" s="48">
        <v>0</v>
      </c>
    </row>
    <row r="54" spans="1:10" ht="17.45" customHeight="1" x14ac:dyDescent="0.25">
      <c r="A54" s="44">
        <v>9</v>
      </c>
      <c r="B54" s="45" t="s">
        <v>148</v>
      </c>
      <c r="C54" s="45" t="s">
        <v>148</v>
      </c>
      <c r="D54" s="46" t="s">
        <v>184</v>
      </c>
      <c r="E54" s="47">
        <v>0</v>
      </c>
      <c r="F54" s="47">
        <v>0</v>
      </c>
      <c r="G54" s="47">
        <v>0</v>
      </c>
      <c r="H54" s="47">
        <v>0</v>
      </c>
      <c r="I54" s="47">
        <v>0</v>
      </c>
      <c r="J54" s="48">
        <v>0</v>
      </c>
    </row>
    <row r="55" spans="1:10" ht="17.45" customHeight="1" x14ac:dyDescent="0.25">
      <c r="A55" s="44" t="s">
        <v>148</v>
      </c>
      <c r="B55" s="45" t="s">
        <v>148</v>
      </c>
      <c r="C55" s="45" t="s">
        <v>148</v>
      </c>
      <c r="D55" s="46" t="s">
        <v>185</v>
      </c>
      <c r="E55" s="47">
        <v>105617526</v>
      </c>
      <c r="F55" s="47">
        <v>619217089</v>
      </c>
      <c r="G55" s="47">
        <v>105197307</v>
      </c>
      <c r="H55" s="47">
        <v>597629925</v>
      </c>
      <c r="I55" s="47">
        <v>420219</v>
      </c>
      <c r="J55" s="48">
        <v>21587164</v>
      </c>
    </row>
    <row r="56" spans="1:10" ht="17.45" customHeight="1" x14ac:dyDescent="0.25">
      <c r="A56" s="44" t="s">
        <v>148</v>
      </c>
      <c r="B56" s="45" t="s">
        <v>148</v>
      </c>
      <c r="C56" s="45" t="s">
        <v>148</v>
      </c>
      <c r="D56" s="46" t="s">
        <v>186</v>
      </c>
      <c r="E56" s="47">
        <v>0</v>
      </c>
      <c r="F56" s="47">
        <v>325101735</v>
      </c>
      <c r="G56" s="47">
        <v>0</v>
      </c>
      <c r="H56" s="47">
        <v>325101735</v>
      </c>
      <c r="I56" s="47">
        <v>0</v>
      </c>
      <c r="J56" s="48">
        <v>0</v>
      </c>
    </row>
    <row r="57" spans="1:10" ht="17.45" customHeight="1" x14ac:dyDescent="0.25">
      <c r="A57" s="44" t="s">
        <v>148</v>
      </c>
      <c r="B57" s="45" t="s">
        <v>148</v>
      </c>
      <c r="C57" s="45" t="s">
        <v>148</v>
      </c>
      <c r="D57" s="46" t="s">
        <v>187</v>
      </c>
      <c r="E57" s="47">
        <v>1714940</v>
      </c>
      <c r="F57" s="47">
        <v>1855271</v>
      </c>
      <c r="G57" s="47">
        <v>1714940</v>
      </c>
      <c r="H57" s="47">
        <v>1855271</v>
      </c>
      <c r="I57" s="47">
        <v>0</v>
      </c>
      <c r="J57" s="48">
        <v>0</v>
      </c>
    </row>
    <row r="58" spans="1:10" ht="17.45" customHeight="1" x14ac:dyDescent="0.25">
      <c r="A58" s="44" t="s">
        <v>148</v>
      </c>
      <c r="B58" s="45" t="s">
        <v>148</v>
      </c>
      <c r="C58" s="45" t="s">
        <v>148</v>
      </c>
      <c r="D58" s="46" t="s">
        <v>188</v>
      </c>
      <c r="E58" s="47">
        <v>0</v>
      </c>
      <c r="F58" s="47">
        <v>0</v>
      </c>
      <c r="G58" s="47">
        <v>0</v>
      </c>
      <c r="H58" s="47">
        <v>0</v>
      </c>
      <c r="I58" s="47">
        <v>0</v>
      </c>
      <c r="J58" s="48">
        <v>0</v>
      </c>
    </row>
    <row r="59" spans="1:10" ht="17.45" customHeight="1" x14ac:dyDescent="0.25">
      <c r="A59" s="44" t="s">
        <v>148</v>
      </c>
      <c r="B59" s="45" t="s">
        <v>148</v>
      </c>
      <c r="C59" s="45" t="s">
        <v>148</v>
      </c>
      <c r="D59" s="46" t="s">
        <v>189</v>
      </c>
      <c r="E59" s="47">
        <v>0</v>
      </c>
      <c r="F59" s="47">
        <v>0</v>
      </c>
      <c r="G59" s="47">
        <v>0</v>
      </c>
      <c r="H59" s="47">
        <v>0</v>
      </c>
      <c r="I59" s="47">
        <v>0</v>
      </c>
      <c r="J59" s="48">
        <v>0</v>
      </c>
    </row>
    <row r="60" spans="1:10" ht="17.45" customHeight="1" x14ac:dyDescent="0.25">
      <c r="A60" s="44" t="s">
        <v>148</v>
      </c>
      <c r="B60" s="45" t="s">
        <v>148</v>
      </c>
      <c r="C60" s="45" t="s">
        <v>148</v>
      </c>
      <c r="D60" s="46" t="s">
        <v>190</v>
      </c>
      <c r="E60" s="47">
        <v>0</v>
      </c>
      <c r="F60" s="47">
        <v>0</v>
      </c>
      <c r="G60" s="47">
        <v>0</v>
      </c>
      <c r="H60" s="47">
        <v>0</v>
      </c>
      <c r="I60" s="47">
        <v>0</v>
      </c>
      <c r="J60" s="48">
        <v>0</v>
      </c>
    </row>
    <row r="61" spans="1:10" ht="17.45" customHeight="1" x14ac:dyDescent="0.25">
      <c r="A61" s="44">
        <v>30</v>
      </c>
      <c r="B61" s="45" t="s">
        <v>148</v>
      </c>
      <c r="C61" s="45" t="s">
        <v>148</v>
      </c>
      <c r="D61" s="46" t="s">
        <v>191</v>
      </c>
      <c r="E61" s="47">
        <v>0</v>
      </c>
      <c r="F61" s="47">
        <v>0</v>
      </c>
      <c r="G61" s="47">
        <v>0</v>
      </c>
      <c r="H61" s="47">
        <v>0</v>
      </c>
      <c r="I61" s="47">
        <v>0</v>
      </c>
      <c r="J61" s="48">
        <v>0</v>
      </c>
    </row>
    <row r="62" spans="1:10" ht="17.45" customHeight="1" x14ac:dyDescent="0.25">
      <c r="A62" s="44">
        <v>30</v>
      </c>
      <c r="B62" s="45">
        <v>1</v>
      </c>
      <c r="C62" s="45" t="s">
        <v>148</v>
      </c>
      <c r="D62" s="46" t="s">
        <v>192</v>
      </c>
      <c r="E62" s="47">
        <v>0</v>
      </c>
      <c r="F62" s="47">
        <v>0</v>
      </c>
      <c r="G62" s="47">
        <v>0</v>
      </c>
      <c r="H62" s="47">
        <v>0</v>
      </c>
      <c r="I62" s="47">
        <v>0</v>
      </c>
      <c r="J62" s="48">
        <v>0</v>
      </c>
    </row>
    <row r="63" spans="1:10" ht="17.45" customHeight="1" x14ac:dyDescent="0.25">
      <c r="A63" s="44"/>
      <c r="B63" s="45"/>
      <c r="C63" s="45"/>
      <c r="D63" s="46"/>
      <c r="E63" s="47"/>
      <c r="F63" s="47"/>
      <c r="G63" s="47"/>
      <c r="H63" s="47"/>
      <c r="I63" s="47"/>
      <c r="J63" s="48"/>
    </row>
    <row r="64" spans="1:10" ht="17.45" customHeight="1" x14ac:dyDescent="0.25">
      <c r="A64" s="44"/>
      <c r="B64" s="45"/>
      <c r="C64" s="45"/>
      <c r="D64" s="46"/>
      <c r="E64" s="47"/>
      <c r="F64" s="47"/>
      <c r="G64" s="47"/>
      <c r="H64" s="47"/>
      <c r="I64" s="47"/>
      <c r="J64" s="48"/>
    </row>
    <row r="65" spans="1:10" ht="17.45" customHeight="1" x14ac:dyDescent="0.25">
      <c r="A65" s="44" t="s">
        <v>148</v>
      </c>
      <c r="B65" s="45" t="s">
        <v>148</v>
      </c>
      <c r="C65" s="45" t="s">
        <v>148</v>
      </c>
      <c r="D65" s="46" t="s">
        <v>193</v>
      </c>
      <c r="E65" s="47">
        <v>107332466</v>
      </c>
      <c r="F65" s="47">
        <v>946174095</v>
      </c>
      <c r="G65" s="47"/>
      <c r="H65" s="47"/>
      <c r="I65" s="47"/>
      <c r="J65" s="48"/>
    </row>
    <row r="66" spans="1:10" ht="17.45" customHeight="1" x14ac:dyDescent="0.25">
      <c r="A66" s="44" t="s">
        <v>148</v>
      </c>
      <c r="B66" s="45" t="s">
        <v>148</v>
      </c>
      <c r="C66" s="45" t="s">
        <v>148</v>
      </c>
      <c r="D66" s="46" t="s">
        <v>194</v>
      </c>
      <c r="E66" s="47">
        <v>319850573</v>
      </c>
      <c r="F66" s="47">
        <v>0</v>
      </c>
      <c r="G66" s="47"/>
      <c r="H66" s="47"/>
      <c r="I66" s="47"/>
      <c r="J66" s="48"/>
    </row>
    <row r="67" spans="1:10" ht="17.45" customHeight="1" x14ac:dyDescent="0.25">
      <c r="A67" s="44" t="s">
        <v>148</v>
      </c>
      <c r="B67" s="45" t="s">
        <v>148</v>
      </c>
      <c r="C67" s="45" t="s">
        <v>148</v>
      </c>
      <c r="D67" s="46" t="s">
        <v>195</v>
      </c>
      <c r="E67" s="47">
        <v>427183039</v>
      </c>
      <c r="F67" s="47">
        <v>946174095</v>
      </c>
      <c r="G67" s="47"/>
      <c r="H67" s="47"/>
      <c r="I67" s="47"/>
      <c r="J67" s="48"/>
    </row>
    <row r="68" spans="1:10" ht="17.45" customHeight="1" x14ac:dyDescent="0.25">
      <c r="A68" s="44" t="s">
        <v>148</v>
      </c>
      <c r="B68" s="45" t="s">
        <v>148</v>
      </c>
      <c r="C68" s="45" t="s">
        <v>148</v>
      </c>
      <c r="D68" s="46" t="s">
        <v>196</v>
      </c>
      <c r="E68" s="47">
        <v>860384000</v>
      </c>
      <c r="F68" s="47">
        <v>0</v>
      </c>
      <c r="G68" s="47"/>
      <c r="H68" s="47"/>
      <c r="I68" s="47"/>
      <c r="J68" s="48"/>
    </row>
    <row r="69" spans="1:10" ht="17.45" customHeight="1" x14ac:dyDescent="0.25">
      <c r="A69" s="44" t="s">
        <v>148</v>
      </c>
      <c r="B69" s="45" t="s">
        <v>148</v>
      </c>
      <c r="C69" s="45" t="s">
        <v>148</v>
      </c>
      <c r="D69" s="46" t="s">
        <v>197</v>
      </c>
      <c r="E69" s="47">
        <v>306214000</v>
      </c>
      <c r="F69" s="47">
        <v>0</v>
      </c>
      <c r="G69" s="47"/>
      <c r="H69" s="47"/>
      <c r="I69" s="47"/>
      <c r="J69" s="48"/>
    </row>
    <row r="70" spans="1:10" ht="17.45" customHeight="1" thickBot="1" x14ac:dyDescent="0.3">
      <c r="A70" s="39" t="s">
        <v>148</v>
      </c>
      <c r="B70" s="40" t="s">
        <v>148</v>
      </c>
      <c r="C70" s="40" t="s">
        <v>148</v>
      </c>
      <c r="D70" s="41" t="s">
        <v>198</v>
      </c>
      <c r="E70" s="42">
        <v>860384000</v>
      </c>
      <c r="F70" s="42">
        <v>0</v>
      </c>
      <c r="G70" s="42"/>
      <c r="H70" s="42"/>
      <c r="I70" s="42"/>
      <c r="J70" s="43"/>
    </row>
    <row r="72" spans="1:10" x14ac:dyDescent="0.25">
      <c r="A72" s="188" t="s">
        <v>128</v>
      </c>
      <c r="B72" s="188"/>
      <c r="C72" s="188"/>
      <c r="I72" s="189" t="s">
        <v>129</v>
      </c>
      <c r="J72" s="190"/>
    </row>
    <row r="73" spans="1:10" x14ac:dyDescent="0.25">
      <c r="A73" s="191" t="s">
        <v>130</v>
      </c>
      <c r="B73" s="191"/>
      <c r="C73" s="191"/>
      <c r="D73" s="192" t="s">
        <v>131</v>
      </c>
      <c r="E73" s="192"/>
      <c r="F73" s="192"/>
      <c r="G73" s="192"/>
      <c r="H73" s="192"/>
      <c r="I73" s="193" t="s">
        <v>132</v>
      </c>
      <c r="J73" s="194"/>
    </row>
    <row r="74" spans="1:10" ht="19.5" x14ac:dyDescent="0.25">
      <c r="E74" s="185" t="s">
        <v>133</v>
      </c>
      <c r="F74" s="186"/>
      <c r="G74" s="186"/>
      <c r="H74" s="186"/>
      <c r="I74" s="187" t="s">
        <v>199</v>
      </c>
      <c r="J74" s="187"/>
    </row>
    <row r="75" spans="1:10" ht="17.25" thickBot="1" x14ac:dyDescent="0.3">
      <c r="E75" s="195" t="s">
        <v>135</v>
      </c>
      <c r="F75" s="195"/>
      <c r="G75" s="195"/>
      <c r="H75" s="195"/>
      <c r="I75" s="196" t="s">
        <v>136</v>
      </c>
      <c r="J75" s="196"/>
    </row>
    <row r="76" spans="1:10" ht="18" customHeight="1" x14ac:dyDescent="0.25">
      <c r="A76" s="197" t="s">
        <v>137</v>
      </c>
      <c r="B76" s="198"/>
      <c r="C76" s="198"/>
      <c r="D76" s="198"/>
      <c r="E76" s="198" t="s">
        <v>138</v>
      </c>
      <c r="F76" s="198"/>
      <c r="G76" s="198" t="s">
        <v>200</v>
      </c>
      <c r="H76" s="198"/>
      <c r="I76" s="198" t="s">
        <v>201</v>
      </c>
      <c r="J76" s="199"/>
    </row>
    <row r="77" spans="1:10" x14ac:dyDescent="0.25">
      <c r="A77" s="36" t="s">
        <v>141</v>
      </c>
      <c r="B77" s="37" t="s">
        <v>142</v>
      </c>
      <c r="C77" s="37" t="s">
        <v>143</v>
      </c>
      <c r="D77" s="37" t="s">
        <v>144</v>
      </c>
      <c r="E77" s="37" t="s">
        <v>145</v>
      </c>
      <c r="F77" s="37" t="s">
        <v>146</v>
      </c>
      <c r="G77" s="37" t="s">
        <v>145</v>
      </c>
      <c r="H77" s="37" t="s">
        <v>147</v>
      </c>
      <c r="I77" s="37" t="s">
        <v>145</v>
      </c>
      <c r="J77" s="38" t="s">
        <v>147</v>
      </c>
    </row>
    <row r="78" spans="1:10" ht="17.45" customHeight="1" x14ac:dyDescent="0.25">
      <c r="A78" s="44" t="s">
        <v>148</v>
      </c>
      <c r="B78" s="45" t="s">
        <v>148</v>
      </c>
      <c r="C78" s="45" t="s">
        <v>148</v>
      </c>
      <c r="D78" s="46" t="s">
        <v>202</v>
      </c>
      <c r="E78" s="47">
        <v>63965972</v>
      </c>
      <c r="F78" s="47">
        <v>478087941</v>
      </c>
      <c r="G78" s="47">
        <v>56621268</v>
      </c>
      <c r="H78" s="47">
        <v>448681248</v>
      </c>
      <c r="I78" s="47">
        <v>7344704</v>
      </c>
      <c r="J78" s="48">
        <v>29406693</v>
      </c>
    </row>
    <row r="79" spans="1:10" ht="17.45" customHeight="1" x14ac:dyDescent="0.25">
      <c r="A79" s="44">
        <v>1</v>
      </c>
      <c r="B79" s="45" t="s">
        <v>148</v>
      </c>
      <c r="C79" s="45" t="s">
        <v>148</v>
      </c>
      <c r="D79" s="46" t="s">
        <v>203</v>
      </c>
      <c r="E79" s="47">
        <v>22541740</v>
      </c>
      <c r="F79" s="47">
        <v>190840150</v>
      </c>
      <c r="G79" s="47">
        <v>21377087</v>
      </c>
      <c r="H79" s="47">
        <v>188062587</v>
      </c>
      <c r="I79" s="47">
        <v>1164653</v>
      </c>
      <c r="J79" s="48">
        <v>2777563</v>
      </c>
    </row>
    <row r="80" spans="1:10" ht="17.45" customHeight="1" x14ac:dyDescent="0.25">
      <c r="A80" s="44">
        <v>1</v>
      </c>
      <c r="B80" s="45">
        <v>1</v>
      </c>
      <c r="C80" s="45" t="s">
        <v>148</v>
      </c>
      <c r="D80" s="46" t="s">
        <v>204</v>
      </c>
      <c r="E80" s="47">
        <v>-1437630</v>
      </c>
      <c r="F80" s="47">
        <v>30068456</v>
      </c>
      <c r="G80" s="47">
        <v>-1437630</v>
      </c>
      <c r="H80" s="47">
        <v>30068456</v>
      </c>
      <c r="I80" s="47">
        <v>0</v>
      </c>
      <c r="J80" s="48">
        <v>0</v>
      </c>
    </row>
    <row r="81" spans="1:10" ht="17.45" customHeight="1" x14ac:dyDescent="0.25">
      <c r="A81" s="44">
        <v>1</v>
      </c>
      <c r="B81" s="45">
        <v>2</v>
      </c>
      <c r="C81" s="45" t="s">
        <v>148</v>
      </c>
      <c r="D81" s="46" t="s">
        <v>205</v>
      </c>
      <c r="E81" s="47">
        <v>4446835</v>
      </c>
      <c r="F81" s="47">
        <v>43617935</v>
      </c>
      <c r="G81" s="47">
        <v>4446835</v>
      </c>
      <c r="H81" s="47">
        <v>43617935</v>
      </c>
      <c r="I81" s="47">
        <v>0</v>
      </c>
      <c r="J81" s="48">
        <v>0</v>
      </c>
    </row>
    <row r="82" spans="1:10" ht="17.45" customHeight="1" x14ac:dyDescent="0.25">
      <c r="A82" s="44">
        <v>1</v>
      </c>
      <c r="B82" s="45">
        <v>3</v>
      </c>
      <c r="C82" s="45" t="s">
        <v>148</v>
      </c>
      <c r="D82" s="46" t="s">
        <v>206</v>
      </c>
      <c r="E82" s="47">
        <v>19384214</v>
      </c>
      <c r="F82" s="47">
        <v>107439862</v>
      </c>
      <c r="G82" s="47">
        <v>18219561</v>
      </c>
      <c r="H82" s="47">
        <v>104662299</v>
      </c>
      <c r="I82" s="47">
        <v>1164653</v>
      </c>
      <c r="J82" s="48">
        <v>2777563</v>
      </c>
    </row>
    <row r="83" spans="1:10" ht="17.45" customHeight="1" x14ac:dyDescent="0.25">
      <c r="A83" s="44">
        <v>1</v>
      </c>
      <c r="B83" s="45">
        <v>4</v>
      </c>
      <c r="C83" s="45" t="s">
        <v>148</v>
      </c>
      <c r="D83" s="46" t="s">
        <v>207</v>
      </c>
      <c r="E83" s="47">
        <v>148321</v>
      </c>
      <c r="F83" s="47">
        <v>9713897</v>
      </c>
      <c r="G83" s="47">
        <v>148321</v>
      </c>
      <c r="H83" s="47">
        <v>9713897</v>
      </c>
      <c r="I83" s="47">
        <v>0</v>
      </c>
      <c r="J83" s="48">
        <v>0</v>
      </c>
    </row>
    <row r="84" spans="1:10" ht="17.45" customHeight="1" x14ac:dyDescent="0.25">
      <c r="A84" s="44">
        <v>2</v>
      </c>
      <c r="B84" s="45" t="s">
        <v>148</v>
      </c>
      <c r="C84" s="45" t="s">
        <v>148</v>
      </c>
      <c r="D84" s="46" t="s">
        <v>208</v>
      </c>
      <c r="E84" s="47">
        <v>798095</v>
      </c>
      <c r="F84" s="47">
        <v>12955496</v>
      </c>
      <c r="G84" s="47">
        <v>798095</v>
      </c>
      <c r="H84" s="47">
        <v>12955496</v>
      </c>
      <c r="I84" s="47">
        <v>0</v>
      </c>
      <c r="J84" s="48">
        <v>0</v>
      </c>
    </row>
    <row r="85" spans="1:10" ht="17.45" customHeight="1" x14ac:dyDescent="0.25">
      <c r="A85" s="44">
        <v>2</v>
      </c>
      <c r="B85" s="45">
        <v>1</v>
      </c>
      <c r="C85" s="45" t="s">
        <v>148</v>
      </c>
      <c r="D85" s="46" t="s">
        <v>209</v>
      </c>
      <c r="E85" s="47">
        <v>798095</v>
      </c>
      <c r="F85" s="47">
        <v>8243260</v>
      </c>
      <c r="G85" s="47">
        <v>798095</v>
      </c>
      <c r="H85" s="47">
        <v>8243260</v>
      </c>
      <c r="I85" s="47">
        <v>0</v>
      </c>
      <c r="J85" s="48">
        <v>0</v>
      </c>
    </row>
    <row r="86" spans="1:10" ht="17.45" customHeight="1" x14ac:dyDescent="0.25">
      <c r="A86" s="44">
        <v>2</v>
      </c>
      <c r="B86" s="45">
        <v>2</v>
      </c>
      <c r="C86" s="45" t="s">
        <v>148</v>
      </c>
      <c r="D86" s="46" t="s">
        <v>210</v>
      </c>
      <c r="E86" s="47">
        <v>0</v>
      </c>
      <c r="F86" s="47">
        <v>0</v>
      </c>
      <c r="G86" s="47">
        <v>0</v>
      </c>
      <c r="H86" s="47">
        <v>0</v>
      </c>
      <c r="I86" s="47">
        <v>0</v>
      </c>
      <c r="J86" s="48">
        <v>0</v>
      </c>
    </row>
    <row r="87" spans="1:10" ht="17.45" customHeight="1" x14ac:dyDescent="0.25">
      <c r="A87" s="44">
        <v>2</v>
      </c>
      <c r="B87" s="45">
        <v>3</v>
      </c>
      <c r="C87" s="45" t="s">
        <v>148</v>
      </c>
      <c r="D87" s="46" t="s">
        <v>211</v>
      </c>
      <c r="E87" s="47">
        <v>0</v>
      </c>
      <c r="F87" s="47">
        <v>4712236</v>
      </c>
      <c r="G87" s="47">
        <v>0</v>
      </c>
      <c r="H87" s="47">
        <v>4712236</v>
      </c>
      <c r="I87" s="47">
        <v>0</v>
      </c>
      <c r="J87" s="48">
        <v>0</v>
      </c>
    </row>
    <row r="88" spans="1:10" ht="17.45" customHeight="1" x14ac:dyDescent="0.25">
      <c r="A88" s="44">
        <v>3</v>
      </c>
      <c r="B88" s="45" t="s">
        <v>148</v>
      </c>
      <c r="C88" s="45" t="s">
        <v>148</v>
      </c>
      <c r="D88" s="46" t="s">
        <v>212</v>
      </c>
      <c r="E88" s="47">
        <v>16679843</v>
      </c>
      <c r="F88" s="47">
        <v>85449511</v>
      </c>
      <c r="G88" s="47">
        <v>11075716</v>
      </c>
      <c r="H88" s="47">
        <v>59766781</v>
      </c>
      <c r="I88" s="47">
        <v>5604127</v>
      </c>
      <c r="J88" s="48">
        <v>25682730</v>
      </c>
    </row>
    <row r="89" spans="1:10" ht="17.45" customHeight="1" x14ac:dyDescent="0.25">
      <c r="A89" s="44">
        <v>3</v>
      </c>
      <c r="B89" s="45">
        <v>1</v>
      </c>
      <c r="C89" s="45" t="s">
        <v>148</v>
      </c>
      <c r="D89" s="46" t="s">
        <v>213</v>
      </c>
      <c r="E89" s="47">
        <v>1307259</v>
      </c>
      <c r="F89" s="47">
        <v>9927683</v>
      </c>
      <c r="G89" s="47">
        <v>1289012</v>
      </c>
      <c r="H89" s="47">
        <v>8097256</v>
      </c>
      <c r="I89" s="47">
        <v>18247</v>
      </c>
      <c r="J89" s="48">
        <v>1830427</v>
      </c>
    </row>
    <row r="90" spans="1:10" ht="17.45" customHeight="1" x14ac:dyDescent="0.25">
      <c r="A90" s="44">
        <v>3</v>
      </c>
      <c r="B90" s="45">
        <v>2</v>
      </c>
      <c r="C90" s="45" t="s">
        <v>148</v>
      </c>
      <c r="D90" s="46" t="s">
        <v>214</v>
      </c>
      <c r="E90" s="47">
        <v>40356</v>
      </c>
      <c r="F90" s="47">
        <v>129038</v>
      </c>
      <c r="G90" s="47">
        <v>40356</v>
      </c>
      <c r="H90" s="47">
        <v>129038</v>
      </c>
      <c r="I90" s="47">
        <v>0</v>
      </c>
      <c r="J90" s="48">
        <v>0</v>
      </c>
    </row>
    <row r="91" spans="1:10" ht="17.45" customHeight="1" x14ac:dyDescent="0.25">
      <c r="A91" s="44">
        <v>3</v>
      </c>
      <c r="B91" s="45">
        <v>3</v>
      </c>
      <c r="C91" s="45" t="s">
        <v>148</v>
      </c>
      <c r="D91" s="46" t="s">
        <v>215</v>
      </c>
      <c r="E91" s="47">
        <v>10709216</v>
      </c>
      <c r="F91" s="47">
        <v>38959148</v>
      </c>
      <c r="G91" s="47">
        <v>5168981</v>
      </c>
      <c r="H91" s="47">
        <v>21540169</v>
      </c>
      <c r="I91" s="47">
        <v>5540235</v>
      </c>
      <c r="J91" s="48">
        <v>17418979</v>
      </c>
    </row>
    <row r="92" spans="1:10" ht="17.45" customHeight="1" x14ac:dyDescent="0.25">
      <c r="A92" s="44">
        <v>3</v>
      </c>
      <c r="B92" s="45">
        <v>4</v>
      </c>
      <c r="C92" s="45" t="s">
        <v>148</v>
      </c>
      <c r="D92" s="46" t="s">
        <v>216</v>
      </c>
      <c r="E92" s="47">
        <v>4623012</v>
      </c>
      <c r="F92" s="47">
        <v>36433642</v>
      </c>
      <c r="G92" s="47">
        <v>4577367</v>
      </c>
      <c r="H92" s="47">
        <v>30000318</v>
      </c>
      <c r="I92" s="47">
        <v>45645</v>
      </c>
      <c r="J92" s="48">
        <v>6433324</v>
      </c>
    </row>
    <row r="93" spans="1:10" ht="17.45" customHeight="1" x14ac:dyDescent="0.25">
      <c r="A93" s="44">
        <v>4</v>
      </c>
      <c r="B93" s="45" t="s">
        <v>148</v>
      </c>
      <c r="C93" s="45" t="s">
        <v>148</v>
      </c>
      <c r="D93" s="46" t="s">
        <v>217</v>
      </c>
      <c r="E93" s="47">
        <v>5423495</v>
      </c>
      <c r="F93" s="47">
        <v>33928024</v>
      </c>
      <c r="G93" s="47">
        <v>5405571</v>
      </c>
      <c r="H93" s="47">
        <v>33616428</v>
      </c>
      <c r="I93" s="47">
        <v>17924</v>
      </c>
      <c r="J93" s="48">
        <v>311596</v>
      </c>
    </row>
    <row r="94" spans="1:10" ht="17.45" customHeight="1" x14ac:dyDescent="0.25">
      <c r="A94" s="44">
        <v>4</v>
      </c>
      <c r="B94" s="45">
        <v>1</v>
      </c>
      <c r="C94" s="45" t="s">
        <v>148</v>
      </c>
      <c r="D94" s="46" t="s">
        <v>218</v>
      </c>
      <c r="E94" s="47">
        <v>0</v>
      </c>
      <c r="F94" s="47">
        <v>0</v>
      </c>
      <c r="G94" s="47">
        <v>0</v>
      </c>
      <c r="H94" s="47">
        <v>0</v>
      </c>
      <c r="I94" s="47">
        <v>0</v>
      </c>
      <c r="J94" s="48">
        <v>0</v>
      </c>
    </row>
    <row r="95" spans="1:10" ht="17.45" customHeight="1" x14ac:dyDescent="0.25">
      <c r="A95" s="44">
        <v>4</v>
      </c>
      <c r="B95" s="45">
        <v>2</v>
      </c>
      <c r="C95" s="45" t="s">
        <v>148</v>
      </c>
      <c r="D95" s="46" t="s">
        <v>219</v>
      </c>
      <c r="E95" s="47">
        <v>206045</v>
      </c>
      <c r="F95" s="47">
        <v>1269932</v>
      </c>
      <c r="G95" s="47">
        <v>188121</v>
      </c>
      <c r="H95" s="47">
        <v>978336</v>
      </c>
      <c r="I95" s="47">
        <v>17924</v>
      </c>
      <c r="J95" s="48">
        <v>291596</v>
      </c>
    </row>
    <row r="96" spans="1:10" ht="17.45" customHeight="1" x14ac:dyDescent="0.25">
      <c r="A96" s="44">
        <v>4</v>
      </c>
      <c r="B96" s="45">
        <v>3</v>
      </c>
      <c r="C96" s="45" t="s">
        <v>148</v>
      </c>
      <c r="D96" s="46" t="s">
        <v>220</v>
      </c>
      <c r="E96" s="47">
        <v>5217450</v>
      </c>
      <c r="F96" s="47">
        <v>32658092</v>
      </c>
      <c r="G96" s="47">
        <v>5217450</v>
      </c>
      <c r="H96" s="47">
        <v>32638092</v>
      </c>
      <c r="I96" s="47">
        <v>0</v>
      </c>
      <c r="J96" s="48">
        <v>20000</v>
      </c>
    </row>
    <row r="97" spans="1:10" ht="17.45" customHeight="1" x14ac:dyDescent="0.25">
      <c r="A97" s="44">
        <v>4</v>
      </c>
      <c r="B97" s="45">
        <v>4</v>
      </c>
      <c r="C97" s="45" t="s">
        <v>148</v>
      </c>
      <c r="D97" s="46" t="s">
        <v>221</v>
      </c>
      <c r="E97" s="47">
        <v>0</v>
      </c>
      <c r="F97" s="47">
        <v>0</v>
      </c>
      <c r="G97" s="47">
        <v>0</v>
      </c>
      <c r="H97" s="47">
        <v>0</v>
      </c>
      <c r="I97" s="47">
        <v>0</v>
      </c>
      <c r="J97" s="48">
        <v>0</v>
      </c>
    </row>
    <row r="98" spans="1:10" ht="17.45" customHeight="1" thickBot="1" x14ac:dyDescent="0.3">
      <c r="A98" s="39">
        <v>4</v>
      </c>
      <c r="B98" s="40">
        <v>5</v>
      </c>
      <c r="C98" s="40" t="s">
        <v>148</v>
      </c>
      <c r="D98" s="41" t="s">
        <v>222</v>
      </c>
      <c r="E98" s="42">
        <v>0</v>
      </c>
      <c r="F98" s="42">
        <v>0</v>
      </c>
      <c r="G98" s="42">
        <v>0</v>
      </c>
      <c r="H98" s="42">
        <v>0</v>
      </c>
      <c r="I98" s="42">
        <v>0</v>
      </c>
      <c r="J98" s="43">
        <v>0</v>
      </c>
    </row>
    <row r="100" spans="1:10" x14ac:dyDescent="0.25">
      <c r="A100" s="188" t="s">
        <v>128</v>
      </c>
      <c r="B100" s="188"/>
      <c r="C100" s="188"/>
      <c r="I100" s="189" t="s">
        <v>129</v>
      </c>
      <c r="J100" s="190"/>
    </row>
    <row r="101" spans="1:10" x14ac:dyDescent="0.25">
      <c r="A101" s="191" t="s">
        <v>130</v>
      </c>
      <c r="B101" s="191"/>
      <c r="C101" s="191"/>
      <c r="D101" s="192" t="s">
        <v>131</v>
      </c>
      <c r="E101" s="192"/>
      <c r="F101" s="192"/>
      <c r="G101" s="192"/>
      <c r="H101" s="192"/>
      <c r="I101" s="193" t="s">
        <v>132</v>
      </c>
      <c r="J101" s="194"/>
    </row>
    <row r="102" spans="1:10" ht="19.5" x14ac:dyDescent="0.25">
      <c r="E102" s="185" t="s">
        <v>133</v>
      </c>
      <c r="F102" s="186"/>
      <c r="G102" s="186"/>
      <c r="H102" s="186"/>
      <c r="I102" s="187" t="s">
        <v>223</v>
      </c>
      <c r="J102" s="187"/>
    </row>
    <row r="103" spans="1:10" ht="17.25" thickBot="1" x14ac:dyDescent="0.3">
      <c r="E103" s="195" t="s">
        <v>135</v>
      </c>
      <c r="F103" s="195"/>
      <c r="G103" s="195"/>
      <c r="H103" s="195"/>
      <c r="I103" s="196" t="s">
        <v>136</v>
      </c>
      <c r="J103" s="196"/>
    </row>
    <row r="104" spans="1:10" ht="18" customHeight="1" x14ac:dyDescent="0.25">
      <c r="A104" s="197" t="s">
        <v>137</v>
      </c>
      <c r="B104" s="198"/>
      <c r="C104" s="198"/>
      <c r="D104" s="198"/>
      <c r="E104" s="198" t="s">
        <v>138</v>
      </c>
      <c r="F104" s="198"/>
      <c r="G104" s="198" t="s">
        <v>200</v>
      </c>
      <c r="H104" s="198"/>
      <c r="I104" s="198" t="s">
        <v>201</v>
      </c>
      <c r="J104" s="199"/>
    </row>
    <row r="105" spans="1:10" x14ac:dyDescent="0.25">
      <c r="A105" s="36" t="s">
        <v>141</v>
      </c>
      <c r="B105" s="37" t="s">
        <v>142</v>
      </c>
      <c r="C105" s="37" t="s">
        <v>143</v>
      </c>
      <c r="D105" s="37" t="s">
        <v>144</v>
      </c>
      <c r="E105" s="37" t="s">
        <v>145</v>
      </c>
      <c r="F105" s="37" t="s">
        <v>146</v>
      </c>
      <c r="G105" s="37" t="s">
        <v>145</v>
      </c>
      <c r="H105" s="37" t="s">
        <v>147</v>
      </c>
      <c r="I105" s="37" t="s">
        <v>145</v>
      </c>
      <c r="J105" s="38" t="s">
        <v>147</v>
      </c>
    </row>
    <row r="106" spans="1:10" ht="17.45" customHeight="1" x14ac:dyDescent="0.25">
      <c r="A106" s="44">
        <v>5</v>
      </c>
      <c r="B106" s="45" t="s">
        <v>148</v>
      </c>
      <c r="C106" s="45" t="s">
        <v>148</v>
      </c>
      <c r="D106" s="46" t="s">
        <v>224</v>
      </c>
      <c r="E106" s="47">
        <v>18517799</v>
      </c>
      <c r="F106" s="47">
        <v>119445644</v>
      </c>
      <c r="G106" s="47">
        <v>17959799</v>
      </c>
      <c r="H106" s="47">
        <v>118810840</v>
      </c>
      <c r="I106" s="47">
        <v>558000</v>
      </c>
      <c r="J106" s="48">
        <v>634804</v>
      </c>
    </row>
    <row r="107" spans="1:10" ht="17.45" customHeight="1" x14ac:dyDescent="0.25">
      <c r="A107" s="44">
        <v>5</v>
      </c>
      <c r="B107" s="45">
        <v>1</v>
      </c>
      <c r="C107" s="45" t="s">
        <v>148</v>
      </c>
      <c r="D107" s="46" t="s">
        <v>225</v>
      </c>
      <c r="E107" s="47">
        <v>582953</v>
      </c>
      <c r="F107" s="47">
        <v>896366</v>
      </c>
      <c r="G107" s="47">
        <v>24953</v>
      </c>
      <c r="H107" s="47">
        <v>261562</v>
      </c>
      <c r="I107" s="47">
        <v>558000</v>
      </c>
      <c r="J107" s="48">
        <v>634804</v>
      </c>
    </row>
    <row r="108" spans="1:10" ht="17.45" customHeight="1" x14ac:dyDescent="0.25">
      <c r="A108" s="44">
        <v>5</v>
      </c>
      <c r="B108" s="45">
        <v>2</v>
      </c>
      <c r="C108" s="45" t="s">
        <v>148</v>
      </c>
      <c r="D108" s="46" t="s">
        <v>226</v>
      </c>
      <c r="E108" s="47">
        <v>17934846</v>
      </c>
      <c r="F108" s="47">
        <v>118549278</v>
      </c>
      <c r="G108" s="47">
        <v>17934846</v>
      </c>
      <c r="H108" s="47">
        <v>118549278</v>
      </c>
      <c r="I108" s="47">
        <v>0</v>
      </c>
      <c r="J108" s="48">
        <v>0</v>
      </c>
    </row>
    <row r="109" spans="1:10" ht="17.45" customHeight="1" x14ac:dyDescent="0.25">
      <c r="A109" s="44">
        <v>6</v>
      </c>
      <c r="B109" s="45" t="s">
        <v>148</v>
      </c>
      <c r="C109" s="45" t="s">
        <v>148</v>
      </c>
      <c r="D109" s="46" t="s">
        <v>227</v>
      </c>
      <c r="E109" s="47">
        <v>0</v>
      </c>
      <c r="F109" s="47">
        <v>33606101</v>
      </c>
      <c r="G109" s="47">
        <v>0</v>
      </c>
      <c r="H109" s="47">
        <v>33606101</v>
      </c>
      <c r="I109" s="47">
        <v>0</v>
      </c>
      <c r="J109" s="48">
        <v>0</v>
      </c>
    </row>
    <row r="110" spans="1:10" ht="17.45" customHeight="1" x14ac:dyDescent="0.25">
      <c r="A110" s="44">
        <v>6</v>
      </c>
      <c r="B110" s="45">
        <v>1</v>
      </c>
      <c r="C110" s="45" t="s">
        <v>148</v>
      </c>
      <c r="D110" s="46" t="s">
        <v>228</v>
      </c>
      <c r="E110" s="47">
        <v>0</v>
      </c>
      <c r="F110" s="47">
        <v>33606101</v>
      </c>
      <c r="G110" s="47">
        <v>0</v>
      </c>
      <c r="H110" s="47">
        <v>33606101</v>
      </c>
      <c r="I110" s="47">
        <v>0</v>
      </c>
      <c r="J110" s="48">
        <v>0</v>
      </c>
    </row>
    <row r="111" spans="1:10" ht="17.45" customHeight="1" x14ac:dyDescent="0.25">
      <c r="A111" s="44">
        <v>6</v>
      </c>
      <c r="B111" s="45">
        <v>2</v>
      </c>
      <c r="C111" s="45" t="s">
        <v>148</v>
      </c>
      <c r="D111" s="46" t="s">
        <v>229</v>
      </c>
      <c r="E111" s="47">
        <v>0</v>
      </c>
      <c r="F111" s="47">
        <v>0</v>
      </c>
      <c r="G111" s="47">
        <v>0</v>
      </c>
      <c r="H111" s="47">
        <v>0</v>
      </c>
      <c r="I111" s="47">
        <v>0</v>
      </c>
      <c r="J111" s="48">
        <v>0</v>
      </c>
    </row>
    <row r="112" spans="1:10" ht="17.45" customHeight="1" x14ac:dyDescent="0.25">
      <c r="A112" s="44">
        <v>8</v>
      </c>
      <c r="B112" s="45" t="s">
        <v>148</v>
      </c>
      <c r="C112" s="45" t="s">
        <v>148</v>
      </c>
      <c r="D112" s="46" t="s">
        <v>230</v>
      </c>
      <c r="E112" s="47">
        <v>0</v>
      </c>
      <c r="F112" s="47">
        <v>0</v>
      </c>
      <c r="G112" s="47">
        <v>0</v>
      </c>
      <c r="H112" s="47">
        <v>0</v>
      </c>
      <c r="I112" s="47">
        <v>0</v>
      </c>
      <c r="J112" s="48">
        <v>0</v>
      </c>
    </row>
    <row r="113" spans="1:10" ht="17.45" customHeight="1" x14ac:dyDescent="0.25">
      <c r="A113" s="44">
        <v>8</v>
      </c>
      <c r="B113" s="45">
        <v>1</v>
      </c>
      <c r="C113" s="45" t="s">
        <v>148</v>
      </c>
      <c r="D113" s="46" t="s">
        <v>231</v>
      </c>
      <c r="E113" s="47">
        <v>0</v>
      </c>
      <c r="F113" s="47">
        <v>0</v>
      </c>
      <c r="G113" s="47">
        <v>0</v>
      </c>
      <c r="H113" s="47">
        <v>0</v>
      </c>
      <c r="I113" s="47">
        <v>0</v>
      </c>
      <c r="J113" s="48">
        <v>0</v>
      </c>
    </row>
    <row r="114" spans="1:10" ht="17.45" customHeight="1" x14ac:dyDescent="0.25">
      <c r="A114" s="44">
        <v>8</v>
      </c>
      <c r="B114" s="45">
        <v>2</v>
      </c>
      <c r="C114" s="45" t="s">
        <v>148</v>
      </c>
      <c r="D114" s="46" t="s">
        <v>232</v>
      </c>
      <c r="E114" s="47">
        <v>0</v>
      </c>
      <c r="F114" s="47">
        <v>0</v>
      </c>
      <c r="G114" s="47">
        <v>0</v>
      </c>
      <c r="H114" s="47">
        <v>0</v>
      </c>
      <c r="I114" s="47">
        <v>0</v>
      </c>
      <c r="J114" s="48">
        <v>0</v>
      </c>
    </row>
    <row r="115" spans="1:10" ht="17.45" customHeight="1" x14ac:dyDescent="0.25">
      <c r="A115" s="44">
        <v>9</v>
      </c>
      <c r="B115" s="45">
        <v>1</v>
      </c>
      <c r="C115" s="45" t="s">
        <v>148</v>
      </c>
      <c r="D115" s="46" t="s">
        <v>233</v>
      </c>
      <c r="E115" s="47">
        <v>0</v>
      </c>
      <c r="F115" s="47">
        <v>0</v>
      </c>
      <c r="G115" s="47">
        <v>0</v>
      </c>
      <c r="H115" s="47">
        <v>0</v>
      </c>
      <c r="I115" s="47">
        <v>0</v>
      </c>
      <c r="J115" s="48">
        <v>0</v>
      </c>
    </row>
    <row r="116" spans="1:10" ht="17.45" customHeight="1" thickBot="1" x14ac:dyDescent="0.3">
      <c r="A116" s="39">
        <v>10</v>
      </c>
      <c r="B116" s="40" t="s">
        <v>148</v>
      </c>
      <c r="C116" s="40" t="s">
        <v>148</v>
      </c>
      <c r="D116" s="41" t="s">
        <v>234</v>
      </c>
      <c r="E116" s="42">
        <v>5000</v>
      </c>
      <c r="F116" s="42">
        <v>1863015</v>
      </c>
      <c r="G116" s="42">
        <v>5000</v>
      </c>
      <c r="H116" s="42">
        <v>1863015</v>
      </c>
      <c r="I116" s="42">
        <v>0</v>
      </c>
      <c r="J116" s="43">
        <v>0</v>
      </c>
    </row>
    <row r="118" spans="1:10" x14ac:dyDescent="0.25">
      <c r="A118" s="188" t="s">
        <v>128</v>
      </c>
      <c r="B118" s="188"/>
      <c r="C118" s="188"/>
      <c r="I118" s="189" t="s">
        <v>129</v>
      </c>
      <c r="J118" s="190"/>
    </row>
    <row r="119" spans="1:10" x14ac:dyDescent="0.25">
      <c r="A119" s="191" t="s">
        <v>130</v>
      </c>
      <c r="B119" s="191"/>
      <c r="C119" s="191"/>
      <c r="D119" s="192" t="s">
        <v>131</v>
      </c>
      <c r="E119" s="192"/>
      <c r="F119" s="192"/>
      <c r="G119" s="192"/>
      <c r="H119" s="192"/>
      <c r="I119" s="193" t="s">
        <v>132</v>
      </c>
      <c r="J119" s="194"/>
    </row>
    <row r="120" spans="1:10" ht="19.5" x14ac:dyDescent="0.25">
      <c r="E120" s="185" t="s">
        <v>133</v>
      </c>
      <c r="F120" s="186"/>
      <c r="G120" s="186"/>
      <c r="H120" s="186"/>
      <c r="I120" s="187" t="s">
        <v>235</v>
      </c>
      <c r="J120" s="187"/>
    </row>
    <row r="121" spans="1:10" ht="17.25" thickBot="1" x14ac:dyDescent="0.3">
      <c r="E121" s="195" t="s">
        <v>135</v>
      </c>
      <c r="F121" s="195"/>
      <c r="G121" s="195"/>
      <c r="H121" s="195"/>
      <c r="I121" s="196" t="s">
        <v>136</v>
      </c>
      <c r="J121" s="196"/>
    </row>
    <row r="122" spans="1:10" ht="18" customHeight="1" x14ac:dyDescent="0.25">
      <c r="A122" s="197" t="s">
        <v>137</v>
      </c>
      <c r="B122" s="198"/>
      <c r="C122" s="198"/>
      <c r="D122" s="198"/>
      <c r="E122" s="198" t="s">
        <v>138</v>
      </c>
      <c r="F122" s="198"/>
      <c r="G122" s="198" t="s">
        <v>200</v>
      </c>
      <c r="H122" s="198"/>
      <c r="I122" s="198" t="s">
        <v>201</v>
      </c>
      <c r="J122" s="199"/>
    </row>
    <row r="123" spans="1:10" x14ac:dyDescent="0.25">
      <c r="A123" s="36" t="s">
        <v>141</v>
      </c>
      <c r="B123" s="37" t="s">
        <v>142</v>
      </c>
      <c r="C123" s="37" t="s">
        <v>143</v>
      </c>
      <c r="D123" s="37" t="s">
        <v>144</v>
      </c>
      <c r="E123" s="37" t="s">
        <v>145</v>
      </c>
      <c r="F123" s="37" t="s">
        <v>146</v>
      </c>
      <c r="G123" s="37" t="s">
        <v>145</v>
      </c>
      <c r="H123" s="37" t="s">
        <v>147</v>
      </c>
      <c r="I123" s="37" t="s">
        <v>145</v>
      </c>
      <c r="J123" s="38" t="s">
        <v>147</v>
      </c>
    </row>
    <row r="124" spans="1:10" ht="17.45" customHeight="1" x14ac:dyDescent="0.25">
      <c r="A124" s="44" t="s">
        <v>148</v>
      </c>
      <c r="B124" s="45" t="s">
        <v>148</v>
      </c>
      <c r="C124" s="45" t="s">
        <v>148</v>
      </c>
      <c r="D124" s="46" t="s">
        <v>236</v>
      </c>
      <c r="E124" s="47">
        <v>52404091</v>
      </c>
      <c r="F124" s="47">
        <v>131573208</v>
      </c>
      <c r="G124" s="47">
        <v>48151087</v>
      </c>
      <c r="H124" s="47">
        <v>78386657</v>
      </c>
      <c r="I124" s="47">
        <v>4253004</v>
      </c>
      <c r="J124" s="48">
        <v>53186551</v>
      </c>
    </row>
    <row r="125" spans="1:10" ht="17.45" customHeight="1" x14ac:dyDescent="0.25">
      <c r="A125" s="44">
        <v>1</v>
      </c>
      <c r="B125" s="45" t="s">
        <v>148</v>
      </c>
      <c r="C125" s="45" t="s">
        <v>148</v>
      </c>
      <c r="D125" s="46" t="s">
        <v>203</v>
      </c>
      <c r="E125" s="47">
        <v>7803799</v>
      </c>
      <c r="F125" s="47">
        <v>23997455</v>
      </c>
      <c r="G125" s="47">
        <v>7183224</v>
      </c>
      <c r="H125" s="47">
        <v>11977546</v>
      </c>
      <c r="I125" s="47">
        <v>620575</v>
      </c>
      <c r="J125" s="48">
        <v>12019909</v>
      </c>
    </row>
    <row r="126" spans="1:10" ht="17.45" customHeight="1" x14ac:dyDescent="0.25">
      <c r="A126" s="44">
        <v>1</v>
      </c>
      <c r="B126" s="45">
        <v>1</v>
      </c>
      <c r="C126" s="45" t="s">
        <v>148</v>
      </c>
      <c r="D126" s="46" t="s">
        <v>204</v>
      </c>
      <c r="E126" s="47">
        <v>-457570</v>
      </c>
      <c r="F126" s="47">
        <v>192430</v>
      </c>
      <c r="G126" s="47">
        <v>-457570</v>
      </c>
      <c r="H126" s="47">
        <v>192430</v>
      </c>
      <c r="I126" s="47">
        <v>0</v>
      </c>
      <c r="J126" s="48">
        <v>0</v>
      </c>
    </row>
    <row r="127" spans="1:10" ht="17.45" customHeight="1" x14ac:dyDescent="0.25">
      <c r="A127" s="44">
        <v>1</v>
      </c>
      <c r="B127" s="45">
        <v>2</v>
      </c>
      <c r="C127" s="45" t="s">
        <v>148</v>
      </c>
      <c r="D127" s="46" t="s">
        <v>237</v>
      </c>
      <c r="E127" s="47">
        <v>173526</v>
      </c>
      <c r="F127" s="47">
        <v>3803090</v>
      </c>
      <c r="G127" s="47">
        <v>173526</v>
      </c>
      <c r="H127" s="47">
        <v>1303090</v>
      </c>
      <c r="I127" s="47">
        <v>0</v>
      </c>
      <c r="J127" s="48">
        <v>2500000</v>
      </c>
    </row>
    <row r="128" spans="1:10" ht="17.45" customHeight="1" x14ac:dyDescent="0.25">
      <c r="A128" s="44">
        <v>1</v>
      </c>
      <c r="B128" s="45">
        <v>3</v>
      </c>
      <c r="C128" s="45" t="s">
        <v>148</v>
      </c>
      <c r="D128" s="46" t="s">
        <v>238</v>
      </c>
      <c r="E128" s="47">
        <v>8087843</v>
      </c>
      <c r="F128" s="47">
        <v>20001935</v>
      </c>
      <c r="G128" s="47">
        <v>7467268</v>
      </c>
      <c r="H128" s="47">
        <v>10482026</v>
      </c>
      <c r="I128" s="47">
        <v>620575</v>
      </c>
      <c r="J128" s="48">
        <v>9519909</v>
      </c>
    </row>
    <row r="129" spans="1:10" ht="17.45" customHeight="1" x14ac:dyDescent="0.25">
      <c r="A129" s="44">
        <v>1</v>
      </c>
      <c r="B129" s="45">
        <v>4</v>
      </c>
      <c r="C129" s="45" t="s">
        <v>148</v>
      </c>
      <c r="D129" s="46" t="s">
        <v>239</v>
      </c>
      <c r="E129" s="47">
        <v>0</v>
      </c>
      <c r="F129" s="47">
        <v>0</v>
      </c>
      <c r="G129" s="47">
        <v>0</v>
      </c>
      <c r="H129" s="47">
        <v>0</v>
      </c>
      <c r="I129" s="47">
        <v>0</v>
      </c>
      <c r="J129" s="48">
        <v>0</v>
      </c>
    </row>
    <row r="130" spans="1:10" ht="17.45" customHeight="1" x14ac:dyDescent="0.25">
      <c r="A130" s="44">
        <v>2</v>
      </c>
      <c r="B130" s="45" t="s">
        <v>148</v>
      </c>
      <c r="C130" s="45" t="s">
        <v>148</v>
      </c>
      <c r="D130" s="46" t="s">
        <v>208</v>
      </c>
      <c r="E130" s="47">
        <v>0</v>
      </c>
      <c r="F130" s="47">
        <v>94000</v>
      </c>
      <c r="G130" s="47">
        <v>0</v>
      </c>
      <c r="H130" s="47">
        <v>94000</v>
      </c>
      <c r="I130" s="47">
        <v>0</v>
      </c>
      <c r="J130" s="48">
        <v>0</v>
      </c>
    </row>
    <row r="131" spans="1:10" ht="17.45" customHeight="1" x14ac:dyDescent="0.25">
      <c r="A131" s="44">
        <v>2</v>
      </c>
      <c r="B131" s="45">
        <v>1</v>
      </c>
      <c r="C131" s="45" t="s">
        <v>148</v>
      </c>
      <c r="D131" s="46" t="s">
        <v>240</v>
      </c>
      <c r="E131" s="47">
        <v>0</v>
      </c>
      <c r="F131" s="47">
        <v>94000</v>
      </c>
      <c r="G131" s="47">
        <v>0</v>
      </c>
      <c r="H131" s="47">
        <v>94000</v>
      </c>
      <c r="I131" s="47">
        <v>0</v>
      </c>
      <c r="J131" s="48">
        <v>0</v>
      </c>
    </row>
    <row r="132" spans="1:10" ht="17.45" customHeight="1" x14ac:dyDescent="0.25">
      <c r="A132" s="44">
        <v>2</v>
      </c>
      <c r="B132" s="45">
        <v>2</v>
      </c>
      <c r="C132" s="45" t="s">
        <v>148</v>
      </c>
      <c r="D132" s="46" t="s">
        <v>241</v>
      </c>
      <c r="E132" s="47">
        <v>0</v>
      </c>
      <c r="F132" s="47">
        <v>0</v>
      </c>
      <c r="G132" s="47">
        <v>0</v>
      </c>
      <c r="H132" s="47">
        <v>0</v>
      </c>
      <c r="I132" s="47">
        <v>0</v>
      </c>
      <c r="J132" s="48">
        <v>0</v>
      </c>
    </row>
    <row r="133" spans="1:10" ht="17.45" customHeight="1" x14ac:dyDescent="0.25">
      <c r="A133" s="44">
        <v>2</v>
      </c>
      <c r="B133" s="45">
        <v>3</v>
      </c>
      <c r="C133" s="45" t="s">
        <v>148</v>
      </c>
      <c r="D133" s="46" t="s">
        <v>242</v>
      </c>
      <c r="E133" s="47">
        <v>0</v>
      </c>
      <c r="F133" s="47">
        <v>0</v>
      </c>
      <c r="G133" s="47">
        <v>0</v>
      </c>
      <c r="H133" s="47">
        <v>0</v>
      </c>
      <c r="I133" s="47">
        <v>0</v>
      </c>
      <c r="J133" s="48">
        <v>0</v>
      </c>
    </row>
    <row r="134" spans="1:10" ht="17.45" customHeight="1" x14ac:dyDescent="0.25">
      <c r="A134" s="44">
        <v>3</v>
      </c>
      <c r="B134" s="45" t="s">
        <v>148</v>
      </c>
      <c r="C134" s="45" t="s">
        <v>148</v>
      </c>
      <c r="D134" s="46" t="s">
        <v>212</v>
      </c>
      <c r="E134" s="47">
        <v>43300713</v>
      </c>
      <c r="F134" s="47">
        <v>97323422</v>
      </c>
      <c r="G134" s="47">
        <v>39678118</v>
      </c>
      <c r="H134" s="47">
        <v>56464930</v>
      </c>
      <c r="I134" s="47">
        <v>3622595</v>
      </c>
      <c r="J134" s="48">
        <v>40858492</v>
      </c>
    </row>
    <row r="135" spans="1:10" ht="17.45" customHeight="1" x14ac:dyDescent="0.25">
      <c r="A135" s="44">
        <v>3</v>
      </c>
      <c r="B135" s="45">
        <v>1</v>
      </c>
      <c r="C135" s="45" t="s">
        <v>148</v>
      </c>
      <c r="D135" s="46" t="s">
        <v>243</v>
      </c>
      <c r="E135" s="47">
        <v>4968584</v>
      </c>
      <c r="F135" s="47">
        <v>8219200</v>
      </c>
      <c r="G135" s="47">
        <v>4924180</v>
      </c>
      <c r="H135" s="47">
        <v>4924180</v>
      </c>
      <c r="I135" s="47">
        <v>44404</v>
      </c>
      <c r="J135" s="48">
        <v>3295020</v>
      </c>
    </row>
    <row r="136" spans="1:10" ht="17.45" customHeight="1" x14ac:dyDescent="0.25">
      <c r="A136" s="44">
        <v>3</v>
      </c>
      <c r="B136" s="45">
        <v>2</v>
      </c>
      <c r="C136" s="45" t="s">
        <v>148</v>
      </c>
      <c r="D136" s="46" t="s">
        <v>244</v>
      </c>
      <c r="E136" s="47">
        <v>0</v>
      </c>
      <c r="F136" s="47">
        <v>0</v>
      </c>
      <c r="G136" s="47">
        <v>0</v>
      </c>
      <c r="H136" s="47">
        <v>0</v>
      </c>
      <c r="I136" s="47">
        <v>0</v>
      </c>
      <c r="J136" s="48">
        <v>0</v>
      </c>
    </row>
    <row r="137" spans="1:10" ht="17.45" customHeight="1" x14ac:dyDescent="0.25">
      <c r="A137" s="44">
        <v>3</v>
      </c>
      <c r="B137" s="45">
        <v>3</v>
      </c>
      <c r="C137" s="45" t="s">
        <v>148</v>
      </c>
      <c r="D137" s="46" t="s">
        <v>245</v>
      </c>
      <c r="E137" s="47">
        <v>36051478</v>
      </c>
      <c r="F137" s="47">
        <v>81859804</v>
      </c>
      <c r="G137" s="47">
        <v>34563821</v>
      </c>
      <c r="H137" s="47">
        <v>51210533</v>
      </c>
      <c r="I137" s="47">
        <v>1487657</v>
      </c>
      <c r="J137" s="48">
        <v>30649271</v>
      </c>
    </row>
    <row r="138" spans="1:10" ht="17.45" customHeight="1" x14ac:dyDescent="0.25">
      <c r="A138" s="44">
        <v>3</v>
      </c>
      <c r="B138" s="45">
        <v>4</v>
      </c>
      <c r="C138" s="45" t="s">
        <v>148</v>
      </c>
      <c r="D138" s="46" t="s">
        <v>216</v>
      </c>
      <c r="E138" s="47">
        <v>2280651</v>
      </c>
      <c r="F138" s="47">
        <v>7244418</v>
      </c>
      <c r="G138" s="47">
        <v>190117</v>
      </c>
      <c r="H138" s="47">
        <v>330217</v>
      </c>
      <c r="I138" s="47">
        <v>2090534</v>
      </c>
      <c r="J138" s="48">
        <v>6914201</v>
      </c>
    </row>
    <row r="139" spans="1:10" ht="17.45" customHeight="1" x14ac:dyDescent="0.25">
      <c r="A139" s="44">
        <v>4</v>
      </c>
      <c r="B139" s="45" t="s">
        <v>148</v>
      </c>
      <c r="C139" s="45" t="s">
        <v>148</v>
      </c>
      <c r="D139" s="46" t="s">
        <v>217</v>
      </c>
      <c r="E139" s="47">
        <v>480110</v>
      </c>
      <c r="F139" s="47">
        <v>5926873</v>
      </c>
      <c r="G139" s="47">
        <v>470276</v>
      </c>
      <c r="H139" s="47">
        <v>5618723</v>
      </c>
      <c r="I139" s="47">
        <v>9834</v>
      </c>
      <c r="J139" s="48">
        <v>308150</v>
      </c>
    </row>
    <row r="140" spans="1:10" ht="17.45" customHeight="1" x14ac:dyDescent="0.25">
      <c r="A140" s="44">
        <v>4</v>
      </c>
      <c r="B140" s="45">
        <v>1</v>
      </c>
      <c r="C140" s="45" t="s">
        <v>148</v>
      </c>
      <c r="D140" s="46" t="s">
        <v>218</v>
      </c>
      <c r="E140" s="47">
        <v>0</v>
      </c>
      <c r="F140" s="47">
        <v>0</v>
      </c>
      <c r="G140" s="47">
        <v>0</v>
      </c>
      <c r="H140" s="47">
        <v>0</v>
      </c>
      <c r="I140" s="47">
        <v>0</v>
      </c>
      <c r="J140" s="48">
        <v>0</v>
      </c>
    </row>
    <row r="141" spans="1:10" ht="17.45" customHeight="1" x14ac:dyDescent="0.25">
      <c r="A141" s="44">
        <v>4</v>
      </c>
      <c r="B141" s="45">
        <v>2</v>
      </c>
      <c r="C141" s="45" t="s">
        <v>148</v>
      </c>
      <c r="D141" s="46" t="s">
        <v>219</v>
      </c>
      <c r="E141" s="47">
        <v>0</v>
      </c>
      <c r="F141" s="47">
        <v>0</v>
      </c>
      <c r="G141" s="47">
        <v>0</v>
      </c>
      <c r="H141" s="47">
        <v>0</v>
      </c>
      <c r="I141" s="47">
        <v>0</v>
      </c>
      <c r="J141" s="48">
        <v>0</v>
      </c>
    </row>
    <row r="142" spans="1:10" ht="17.45" customHeight="1" x14ac:dyDescent="0.25">
      <c r="A142" s="44">
        <v>4</v>
      </c>
      <c r="B142" s="45">
        <v>3</v>
      </c>
      <c r="C142" s="45" t="s">
        <v>148</v>
      </c>
      <c r="D142" s="46" t="s">
        <v>220</v>
      </c>
      <c r="E142" s="47">
        <v>480110</v>
      </c>
      <c r="F142" s="47">
        <v>5926873</v>
      </c>
      <c r="G142" s="47">
        <v>470276</v>
      </c>
      <c r="H142" s="47">
        <v>5618723</v>
      </c>
      <c r="I142" s="47">
        <v>9834</v>
      </c>
      <c r="J142" s="48">
        <v>308150</v>
      </c>
    </row>
    <row r="143" spans="1:10" ht="17.45" customHeight="1" x14ac:dyDescent="0.25">
      <c r="A143" s="44">
        <v>4</v>
      </c>
      <c r="B143" s="45">
        <v>4</v>
      </c>
      <c r="C143" s="45" t="s">
        <v>148</v>
      </c>
      <c r="D143" s="46" t="s">
        <v>221</v>
      </c>
      <c r="E143" s="47">
        <v>0</v>
      </c>
      <c r="F143" s="47">
        <v>0</v>
      </c>
      <c r="G143" s="47">
        <v>0</v>
      </c>
      <c r="H143" s="47">
        <v>0</v>
      </c>
      <c r="I143" s="47">
        <v>0</v>
      </c>
      <c r="J143" s="48">
        <v>0</v>
      </c>
    </row>
    <row r="144" spans="1:10" ht="17.45" customHeight="1" x14ac:dyDescent="0.25">
      <c r="A144" s="44">
        <v>4</v>
      </c>
      <c r="B144" s="45">
        <v>5</v>
      </c>
      <c r="C144" s="45" t="s">
        <v>148</v>
      </c>
      <c r="D144" s="46" t="s">
        <v>222</v>
      </c>
      <c r="E144" s="47">
        <v>0</v>
      </c>
      <c r="F144" s="47">
        <v>0</v>
      </c>
      <c r="G144" s="47">
        <v>0</v>
      </c>
      <c r="H144" s="47">
        <v>0</v>
      </c>
      <c r="I144" s="47">
        <v>0</v>
      </c>
      <c r="J144" s="48">
        <v>0</v>
      </c>
    </row>
    <row r="145" spans="1:10" ht="17.45" customHeight="1" x14ac:dyDescent="0.25">
      <c r="A145" s="44">
        <v>5</v>
      </c>
      <c r="B145" s="45" t="s">
        <v>148</v>
      </c>
      <c r="C145" s="45" t="s">
        <v>148</v>
      </c>
      <c r="D145" s="46" t="s">
        <v>224</v>
      </c>
      <c r="E145" s="47">
        <v>382372</v>
      </c>
      <c r="F145" s="47">
        <v>3794361</v>
      </c>
      <c r="G145" s="47">
        <v>382372</v>
      </c>
      <c r="H145" s="47">
        <v>3794361</v>
      </c>
      <c r="I145" s="47">
        <v>0</v>
      </c>
      <c r="J145" s="48">
        <v>0</v>
      </c>
    </row>
    <row r="146" spans="1:10" ht="17.45" customHeight="1" x14ac:dyDescent="0.25">
      <c r="A146" s="44">
        <v>5</v>
      </c>
      <c r="B146" s="45">
        <v>1</v>
      </c>
      <c r="C146" s="45" t="s">
        <v>148</v>
      </c>
      <c r="D146" s="46" t="s">
        <v>225</v>
      </c>
      <c r="E146" s="47">
        <v>0</v>
      </c>
      <c r="F146" s="47">
        <v>0</v>
      </c>
      <c r="G146" s="47">
        <v>0</v>
      </c>
      <c r="H146" s="47">
        <v>0</v>
      </c>
      <c r="I146" s="47">
        <v>0</v>
      </c>
      <c r="J146" s="48">
        <v>0</v>
      </c>
    </row>
    <row r="147" spans="1:10" ht="17.45" customHeight="1" thickBot="1" x14ac:dyDescent="0.3">
      <c r="A147" s="39">
        <v>5</v>
      </c>
      <c r="B147" s="40">
        <v>2</v>
      </c>
      <c r="C147" s="40" t="s">
        <v>148</v>
      </c>
      <c r="D147" s="41" t="s">
        <v>226</v>
      </c>
      <c r="E147" s="42">
        <v>382372</v>
      </c>
      <c r="F147" s="42">
        <v>3794361</v>
      </c>
      <c r="G147" s="42">
        <v>382372</v>
      </c>
      <c r="H147" s="42">
        <v>3794361</v>
      </c>
      <c r="I147" s="42">
        <v>0</v>
      </c>
      <c r="J147" s="43">
        <v>0</v>
      </c>
    </row>
    <row r="149" spans="1:10" x14ac:dyDescent="0.25">
      <c r="A149" s="188" t="s">
        <v>128</v>
      </c>
      <c r="B149" s="188"/>
      <c r="C149" s="188"/>
      <c r="I149" s="189" t="s">
        <v>129</v>
      </c>
      <c r="J149" s="190"/>
    </row>
    <row r="150" spans="1:10" x14ac:dyDescent="0.25">
      <c r="A150" s="191" t="s">
        <v>130</v>
      </c>
      <c r="B150" s="191"/>
      <c r="C150" s="191"/>
      <c r="D150" s="192" t="s">
        <v>131</v>
      </c>
      <c r="E150" s="192"/>
      <c r="F150" s="192"/>
      <c r="G150" s="192"/>
      <c r="H150" s="192"/>
      <c r="I150" s="193" t="s">
        <v>132</v>
      </c>
      <c r="J150" s="194"/>
    </row>
    <row r="151" spans="1:10" ht="19.5" x14ac:dyDescent="0.25">
      <c r="E151" s="185" t="s">
        <v>133</v>
      </c>
      <c r="F151" s="186"/>
      <c r="G151" s="186"/>
      <c r="H151" s="186"/>
      <c r="I151" s="187" t="s">
        <v>246</v>
      </c>
      <c r="J151" s="187"/>
    </row>
    <row r="152" spans="1:10" ht="17.25" thickBot="1" x14ac:dyDescent="0.3">
      <c r="E152" s="195" t="s">
        <v>135</v>
      </c>
      <c r="F152" s="195"/>
      <c r="G152" s="195"/>
      <c r="H152" s="195"/>
      <c r="I152" s="196" t="s">
        <v>136</v>
      </c>
      <c r="J152" s="196"/>
    </row>
    <row r="153" spans="1:10" ht="18" customHeight="1" x14ac:dyDescent="0.25">
      <c r="A153" s="197" t="s">
        <v>137</v>
      </c>
      <c r="B153" s="198"/>
      <c r="C153" s="198"/>
      <c r="D153" s="198"/>
      <c r="E153" s="198" t="s">
        <v>138</v>
      </c>
      <c r="F153" s="198"/>
      <c r="G153" s="198" t="s">
        <v>200</v>
      </c>
      <c r="H153" s="198"/>
      <c r="I153" s="198" t="s">
        <v>201</v>
      </c>
      <c r="J153" s="199"/>
    </row>
    <row r="154" spans="1:10" x14ac:dyDescent="0.25">
      <c r="A154" s="36" t="s">
        <v>141</v>
      </c>
      <c r="B154" s="37" t="s">
        <v>142</v>
      </c>
      <c r="C154" s="37" t="s">
        <v>143</v>
      </c>
      <c r="D154" s="37" t="s">
        <v>144</v>
      </c>
      <c r="E154" s="37" t="s">
        <v>145</v>
      </c>
      <c r="F154" s="37" t="s">
        <v>146</v>
      </c>
      <c r="G154" s="37" t="s">
        <v>145</v>
      </c>
      <c r="H154" s="37" t="s">
        <v>147</v>
      </c>
      <c r="I154" s="37" t="s">
        <v>145</v>
      </c>
      <c r="J154" s="38" t="s">
        <v>147</v>
      </c>
    </row>
    <row r="155" spans="1:10" ht="17.45" customHeight="1" x14ac:dyDescent="0.25">
      <c r="A155" s="44">
        <v>6</v>
      </c>
      <c r="B155" s="45" t="s">
        <v>148</v>
      </c>
      <c r="C155" s="45" t="s">
        <v>148</v>
      </c>
      <c r="D155" s="46" t="s">
        <v>234</v>
      </c>
      <c r="E155" s="47">
        <v>437097</v>
      </c>
      <c r="F155" s="47">
        <v>437097</v>
      </c>
      <c r="G155" s="47">
        <v>437097</v>
      </c>
      <c r="H155" s="47">
        <v>437097</v>
      </c>
      <c r="I155" s="47">
        <v>0</v>
      </c>
      <c r="J155" s="48">
        <v>0</v>
      </c>
    </row>
    <row r="156" spans="1:10" ht="17.45" customHeight="1" x14ac:dyDescent="0.25">
      <c r="A156" s="44" t="s">
        <v>148</v>
      </c>
      <c r="B156" s="45" t="s">
        <v>148</v>
      </c>
      <c r="C156" s="45" t="s">
        <v>148</v>
      </c>
      <c r="D156" s="46" t="s">
        <v>247</v>
      </c>
      <c r="E156" s="47">
        <v>116370063</v>
      </c>
      <c r="F156" s="47">
        <v>609661149</v>
      </c>
      <c r="G156" s="47">
        <v>104772355</v>
      </c>
      <c r="H156" s="47">
        <v>527067905</v>
      </c>
      <c r="I156" s="47">
        <v>11597708</v>
      </c>
      <c r="J156" s="48">
        <v>82593244</v>
      </c>
    </row>
    <row r="157" spans="1:10" ht="17.45" customHeight="1" x14ac:dyDescent="0.25">
      <c r="A157" s="44">
        <v>29</v>
      </c>
      <c r="B157" s="45">
        <v>2</v>
      </c>
      <c r="C157" s="45" t="s">
        <v>148</v>
      </c>
      <c r="D157" s="46" t="s">
        <v>248</v>
      </c>
      <c r="E157" s="47">
        <v>-21302259</v>
      </c>
      <c r="F157" s="47">
        <v>0</v>
      </c>
      <c r="G157" s="47">
        <v>-21302259</v>
      </c>
      <c r="H157" s="47">
        <v>0</v>
      </c>
      <c r="I157" s="47">
        <v>0</v>
      </c>
      <c r="J157" s="48">
        <v>0</v>
      </c>
    </row>
    <row r="158" spans="1:10" ht="17.45" customHeight="1" x14ac:dyDescent="0.25">
      <c r="A158" s="44">
        <v>29</v>
      </c>
      <c r="B158" s="45">
        <v>3</v>
      </c>
      <c r="C158" s="45" t="s">
        <v>148</v>
      </c>
      <c r="D158" s="46" t="s">
        <v>249</v>
      </c>
      <c r="E158" s="47">
        <v>2913112</v>
      </c>
      <c r="F158" s="47">
        <v>2913112</v>
      </c>
      <c r="G158" s="47">
        <v>2913112</v>
      </c>
      <c r="H158" s="47">
        <v>2913112</v>
      </c>
      <c r="I158" s="47">
        <v>0</v>
      </c>
      <c r="J158" s="48">
        <v>0</v>
      </c>
    </row>
    <row r="159" spans="1:10" ht="17.45" customHeight="1" x14ac:dyDescent="0.25">
      <c r="A159" s="44">
        <v>29</v>
      </c>
      <c r="B159" s="45">
        <v>5</v>
      </c>
      <c r="C159" s="45" t="s">
        <v>148</v>
      </c>
      <c r="D159" s="46" t="s">
        <v>250</v>
      </c>
      <c r="E159" s="47">
        <v>1265</v>
      </c>
      <c r="F159" s="47">
        <v>341976</v>
      </c>
      <c r="G159" s="47">
        <v>1265</v>
      </c>
      <c r="H159" s="47">
        <v>341976</v>
      </c>
      <c r="I159" s="47">
        <v>0</v>
      </c>
      <c r="J159" s="48">
        <v>0</v>
      </c>
    </row>
    <row r="160" spans="1:10" ht="17.45" customHeight="1" x14ac:dyDescent="0.25">
      <c r="A160" s="44">
        <v>29</v>
      </c>
      <c r="B160" s="45">
        <v>10</v>
      </c>
      <c r="C160" s="45" t="s">
        <v>148</v>
      </c>
      <c r="D160" s="46" t="s">
        <v>251</v>
      </c>
      <c r="E160" s="47">
        <v>0</v>
      </c>
      <c r="F160" s="47">
        <v>4007000</v>
      </c>
      <c r="G160" s="47">
        <v>0</v>
      </c>
      <c r="H160" s="47">
        <v>4007000</v>
      </c>
      <c r="I160" s="47">
        <v>0</v>
      </c>
      <c r="J160" s="48">
        <v>0</v>
      </c>
    </row>
    <row r="161" spans="1:10" ht="17.45" customHeight="1" x14ac:dyDescent="0.25">
      <c r="A161" s="44">
        <v>30</v>
      </c>
      <c r="B161" s="45" t="s">
        <v>148</v>
      </c>
      <c r="C161" s="45" t="s">
        <v>148</v>
      </c>
      <c r="D161" s="46" t="s">
        <v>252</v>
      </c>
      <c r="E161" s="47">
        <v>0</v>
      </c>
      <c r="F161" s="47">
        <v>0</v>
      </c>
      <c r="G161" s="47">
        <v>0</v>
      </c>
      <c r="H161" s="47">
        <v>0</v>
      </c>
      <c r="I161" s="47">
        <v>0</v>
      </c>
      <c r="J161" s="48">
        <v>0</v>
      </c>
    </row>
    <row r="162" spans="1:10" ht="17.45" customHeight="1" x14ac:dyDescent="0.25">
      <c r="A162" s="44">
        <v>30</v>
      </c>
      <c r="B162" s="45">
        <v>1</v>
      </c>
      <c r="C162" s="45" t="s">
        <v>148</v>
      </c>
      <c r="D162" s="46" t="s">
        <v>253</v>
      </c>
      <c r="E162" s="47">
        <v>0</v>
      </c>
      <c r="F162" s="47">
        <v>0</v>
      </c>
      <c r="G162" s="47">
        <v>0</v>
      </c>
      <c r="H162" s="47">
        <v>0</v>
      </c>
      <c r="I162" s="47">
        <v>0</v>
      </c>
      <c r="J162" s="48">
        <v>0</v>
      </c>
    </row>
    <row r="163" spans="1:10" ht="17.45" customHeight="1" x14ac:dyDescent="0.25">
      <c r="A163" s="44">
        <v>1</v>
      </c>
      <c r="B163" s="45" t="s">
        <v>148</v>
      </c>
      <c r="C163" s="45" t="s">
        <v>148</v>
      </c>
      <c r="D163" s="46" t="s">
        <v>254</v>
      </c>
      <c r="E163" s="47">
        <v>0</v>
      </c>
      <c r="F163" s="47">
        <v>0</v>
      </c>
      <c r="G163" s="47">
        <v>0</v>
      </c>
      <c r="H163" s="47">
        <v>0</v>
      </c>
      <c r="I163" s="47">
        <v>0</v>
      </c>
      <c r="J163" s="48">
        <v>0</v>
      </c>
    </row>
    <row r="164" spans="1:10" ht="17.45" customHeight="1" x14ac:dyDescent="0.25">
      <c r="A164" s="44">
        <v>1</v>
      </c>
      <c r="B164" s="45">
        <v>1</v>
      </c>
      <c r="C164" s="45" t="s">
        <v>148</v>
      </c>
      <c r="D164" s="46" t="s">
        <v>255</v>
      </c>
      <c r="E164" s="47">
        <v>0</v>
      </c>
      <c r="F164" s="47">
        <v>0</v>
      </c>
      <c r="G164" s="47">
        <v>0</v>
      </c>
      <c r="H164" s="47">
        <v>0</v>
      </c>
      <c r="I164" s="47">
        <v>0</v>
      </c>
      <c r="J164" s="48">
        <v>0</v>
      </c>
    </row>
    <row r="165" spans="1:10" ht="17.45" customHeight="1" x14ac:dyDescent="0.25">
      <c r="A165" s="44">
        <v>1</v>
      </c>
      <c r="B165" s="45">
        <v>2</v>
      </c>
      <c r="C165" s="45" t="s">
        <v>148</v>
      </c>
      <c r="D165" s="46" t="s">
        <v>256</v>
      </c>
      <c r="E165" s="47">
        <v>0</v>
      </c>
      <c r="F165" s="47">
        <v>0</v>
      </c>
      <c r="G165" s="47">
        <v>0</v>
      </c>
      <c r="H165" s="47">
        <v>0</v>
      </c>
      <c r="I165" s="47">
        <v>0</v>
      </c>
      <c r="J165" s="48">
        <v>0</v>
      </c>
    </row>
    <row r="166" spans="1:10" ht="17.45" customHeight="1" x14ac:dyDescent="0.25">
      <c r="A166" s="44" t="s">
        <v>148</v>
      </c>
      <c r="B166" s="45" t="s">
        <v>148</v>
      </c>
      <c r="C166" s="45" t="s">
        <v>148</v>
      </c>
      <c r="D166" s="46" t="s">
        <v>257</v>
      </c>
      <c r="E166" s="47">
        <v>-50000</v>
      </c>
      <c r="F166" s="47">
        <v>0</v>
      </c>
      <c r="G166" s="47">
        <v>-50000</v>
      </c>
      <c r="H166" s="47">
        <v>0</v>
      </c>
      <c r="I166" s="47">
        <v>0</v>
      </c>
      <c r="J166" s="48">
        <v>0</v>
      </c>
    </row>
    <row r="167" spans="1:10" ht="17.45" customHeight="1" x14ac:dyDescent="0.25">
      <c r="A167" s="44"/>
      <c r="B167" s="45"/>
      <c r="C167" s="45"/>
      <c r="D167" s="46"/>
      <c r="E167" s="47"/>
      <c r="F167" s="47"/>
      <c r="G167" s="47"/>
      <c r="H167" s="47"/>
      <c r="I167" s="47"/>
      <c r="J167" s="48"/>
    </row>
    <row r="168" spans="1:10" ht="17.45" customHeight="1" x14ac:dyDescent="0.25">
      <c r="A168" s="44"/>
      <c r="B168" s="45"/>
      <c r="C168" s="45"/>
      <c r="D168" s="46"/>
      <c r="E168" s="47"/>
      <c r="F168" s="47"/>
      <c r="G168" s="47"/>
      <c r="H168" s="47"/>
      <c r="I168" s="47"/>
      <c r="J168" s="48"/>
    </row>
    <row r="169" spans="1:10" ht="17.45" customHeight="1" x14ac:dyDescent="0.25">
      <c r="A169" s="44"/>
      <c r="B169" s="45"/>
      <c r="C169" s="45"/>
      <c r="D169" s="46"/>
      <c r="E169" s="47"/>
      <c r="F169" s="47"/>
      <c r="G169" s="47"/>
      <c r="H169" s="47"/>
      <c r="I169" s="47"/>
      <c r="J169" s="48"/>
    </row>
    <row r="170" spans="1:10" ht="17.45" customHeight="1" x14ac:dyDescent="0.25">
      <c r="A170" s="44"/>
      <c r="B170" s="45"/>
      <c r="C170" s="45"/>
      <c r="D170" s="46"/>
      <c r="E170" s="47"/>
      <c r="F170" s="47"/>
      <c r="G170" s="47"/>
      <c r="H170" s="47"/>
      <c r="I170" s="47"/>
      <c r="J170" s="48"/>
    </row>
    <row r="171" spans="1:10" ht="17.45" customHeight="1" x14ac:dyDescent="0.25">
      <c r="A171" s="44" t="s">
        <v>148</v>
      </c>
      <c r="B171" s="45" t="s">
        <v>148</v>
      </c>
      <c r="C171" s="45" t="s">
        <v>148</v>
      </c>
      <c r="D171" s="46" t="s">
        <v>258</v>
      </c>
      <c r="E171" s="47">
        <v>97932181</v>
      </c>
      <c r="F171" s="47">
        <v>616923237</v>
      </c>
      <c r="G171" s="47"/>
      <c r="H171" s="47"/>
      <c r="I171" s="47"/>
      <c r="J171" s="48"/>
    </row>
    <row r="172" spans="1:10" ht="17.45" customHeight="1" x14ac:dyDescent="0.25">
      <c r="A172" s="44" t="s">
        <v>148</v>
      </c>
      <c r="B172" s="45" t="s">
        <v>148</v>
      </c>
      <c r="C172" s="45" t="s">
        <v>148</v>
      </c>
      <c r="D172" s="46" t="s">
        <v>259</v>
      </c>
      <c r="E172" s="47">
        <v>329250858</v>
      </c>
      <c r="F172" s="47">
        <v>329250858</v>
      </c>
      <c r="G172" s="47"/>
      <c r="H172" s="47"/>
      <c r="I172" s="47"/>
      <c r="J172" s="48"/>
    </row>
    <row r="173" spans="1:10" ht="17.45" customHeight="1" x14ac:dyDescent="0.25">
      <c r="A173" s="44" t="s">
        <v>148</v>
      </c>
      <c r="B173" s="45" t="s">
        <v>148</v>
      </c>
      <c r="C173" s="45" t="s">
        <v>148</v>
      </c>
      <c r="D173" s="46" t="s">
        <v>260</v>
      </c>
      <c r="E173" s="47">
        <v>427183039</v>
      </c>
      <c r="F173" s="47">
        <v>946174095</v>
      </c>
      <c r="G173" s="47"/>
      <c r="H173" s="47"/>
      <c r="I173" s="47"/>
      <c r="J173" s="48"/>
    </row>
    <row r="174" spans="1:10" ht="17.45" customHeight="1" x14ac:dyDescent="0.25">
      <c r="A174" s="44" t="s">
        <v>148</v>
      </c>
      <c r="B174" s="45" t="s">
        <v>148</v>
      </c>
      <c r="C174" s="45" t="s">
        <v>148</v>
      </c>
      <c r="D174" s="46" t="s">
        <v>261</v>
      </c>
      <c r="E174" s="47">
        <v>132811</v>
      </c>
      <c r="F174" s="47">
        <v>0</v>
      </c>
      <c r="G174" s="47"/>
      <c r="H174" s="47"/>
      <c r="I174" s="47"/>
      <c r="J174" s="48"/>
    </row>
    <row r="175" spans="1:10" ht="17.45" customHeight="1" x14ac:dyDescent="0.25">
      <c r="A175" s="44" t="s">
        <v>148</v>
      </c>
      <c r="B175" s="45" t="s">
        <v>148</v>
      </c>
      <c r="C175" s="45" t="s">
        <v>148</v>
      </c>
      <c r="D175" s="46" t="s">
        <v>262</v>
      </c>
      <c r="E175" s="47">
        <v>329383669</v>
      </c>
      <c r="F175" s="47">
        <v>0</v>
      </c>
      <c r="G175" s="47"/>
      <c r="H175" s="47"/>
      <c r="I175" s="47"/>
      <c r="J175" s="48"/>
    </row>
    <row r="176" spans="1:10" ht="17.45" customHeight="1" x14ac:dyDescent="0.25">
      <c r="A176" s="44" t="s">
        <v>148</v>
      </c>
      <c r="B176" s="45" t="s">
        <v>148</v>
      </c>
      <c r="C176" s="45" t="s">
        <v>148</v>
      </c>
      <c r="D176" s="46" t="s">
        <v>196</v>
      </c>
      <c r="E176" s="47">
        <v>993443000</v>
      </c>
      <c r="F176" s="47">
        <v>0</v>
      </c>
      <c r="G176" s="47"/>
      <c r="H176" s="47"/>
      <c r="I176" s="47"/>
      <c r="J176" s="48"/>
    </row>
    <row r="177" spans="1:10" ht="17.45" customHeight="1" x14ac:dyDescent="0.25">
      <c r="A177" s="44" t="s">
        <v>148</v>
      </c>
      <c r="B177" s="45" t="s">
        <v>148</v>
      </c>
      <c r="C177" s="45" t="s">
        <v>148</v>
      </c>
      <c r="D177" s="46" t="s">
        <v>197</v>
      </c>
      <c r="E177" s="47">
        <v>158480000</v>
      </c>
      <c r="F177" s="47">
        <v>0</v>
      </c>
      <c r="G177" s="47"/>
      <c r="H177" s="47"/>
      <c r="I177" s="47"/>
      <c r="J177" s="48"/>
    </row>
    <row r="178" spans="1:10" ht="17.45" customHeight="1" thickBot="1" x14ac:dyDescent="0.3">
      <c r="A178" s="39" t="s">
        <v>148</v>
      </c>
      <c r="B178" s="40" t="s">
        <v>148</v>
      </c>
      <c r="C178" s="40" t="s">
        <v>148</v>
      </c>
      <c r="D178" s="41" t="s">
        <v>198</v>
      </c>
      <c r="E178" s="42">
        <v>987416000</v>
      </c>
      <c r="F178" s="42">
        <v>0</v>
      </c>
      <c r="G178" s="42"/>
      <c r="H178" s="42"/>
      <c r="I178" s="42"/>
      <c r="J178" s="43"/>
    </row>
    <row r="179" spans="1:10" x14ac:dyDescent="0.25">
      <c r="A179" s="49" t="s">
        <v>263</v>
      </c>
    </row>
    <row r="180" spans="1:10" x14ac:dyDescent="0.25">
      <c r="A180" s="49" t="s">
        <v>264</v>
      </c>
      <c r="I180" s="35" t="s">
        <v>265</v>
      </c>
    </row>
    <row r="181" spans="1:10" x14ac:dyDescent="0.25">
      <c r="A181" s="50" t="s">
        <v>266</v>
      </c>
    </row>
    <row r="182" spans="1:10" x14ac:dyDescent="0.25">
      <c r="A182" s="50" t="s">
        <v>267</v>
      </c>
    </row>
  </sheetData>
  <mergeCells count="91">
    <mergeCell ref="E152:H152"/>
    <mergeCell ref="I152:J152"/>
    <mergeCell ref="A153:D153"/>
    <mergeCell ref="E153:F153"/>
    <mergeCell ref="G153:H153"/>
    <mergeCell ref="I153:J153"/>
    <mergeCell ref="E151:H151"/>
    <mergeCell ref="I151:J151"/>
    <mergeCell ref="E121:H121"/>
    <mergeCell ref="I121:J121"/>
    <mergeCell ref="A122:D122"/>
    <mergeCell ref="E122:F122"/>
    <mergeCell ref="G122:H122"/>
    <mergeCell ref="I122:J122"/>
    <mergeCell ref="A149:C149"/>
    <mergeCell ref="I149:J149"/>
    <mergeCell ref="A150:C150"/>
    <mergeCell ref="D150:H150"/>
    <mergeCell ref="I150:J150"/>
    <mergeCell ref="E120:H120"/>
    <mergeCell ref="I120:J120"/>
    <mergeCell ref="E103:H103"/>
    <mergeCell ref="I103:J103"/>
    <mergeCell ref="A104:D104"/>
    <mergeCell ref="E104:F104"/>
    <mergeCell ref="G104:H104"/>
    <mergeCell ref="I104:J104"/>
    <mergeCell ref="A118:C118"/>
    <mergeCell ref="I118:J118"/>
    <mergeCell ref="A119:C119"/>
    <mergeCell ref="D119:H119"/>
    <mergeCell ref="I119:J119"/>
    <mergeCell ref="E102:H102"/>
    <mergeCell ref="I102:J102"/>
    <mergeCell ref="E75:H75"/>
    <mergeCell ref="I75:J75"/>
    <mergeCell ref="A76:D76"/>
    <mergeCell ref="E76:F76"/>
    <mergeCell ref="G76:H76"/>
    <mergeCell ref="I76:J76"/>
    <mergeCell ref="A100:C100"/>
    <mergeCell ref="I100:J100"/>
    <mergeCell ref="A101:C101"/>
    <mergeCell ref="D101:H101"/>
    <mergeCell ref="I101:J101"/>
    <mergeCell ref="E74:H74"/>
    <mergeCell ref="I74:J74"/>
    <mergeCell ref="E39:H39"/>
    <mergeCell ref="I39:J39"/>
    <mergeCell ref="A40:D40"/>
    <mergeCell ref="E40:F40"/>
    <mergeCell ref="G40:H40"/>
    <mergeCell ref="I40:J40"/>
    <mergeCell ref="A72:C72"/>
    <mergeCell ref="I72:J72"/>
    <mergeCell ref="A73:C73"/>
    <mergeCell ref="D73:H73"/>
    <mergeCell ref="I73:J73"/>
    <mergeCell ref="E38:H38"/>
    <mergeCell ref="I38:J38"/>
    <mergeCell ref="E12:H12"/>
    <mergeCell ref="I12:J12"/>
    <mergeCell ref="A13:D13"/>
    <mergeCell ref="E13:F13"/>
    <mergeCell ref="G13:H13"/>
    <mergeCell ref="I13:J13"/>
    <mergeCell ref="A36:C36"/>
    <mergeCell ref="I36:J36"/>
    <mergeCell ref="A37:C37"/>
    <mergeCell ref="D37:H37"/>
    <mergeCell ref="I37:J37"/>
    <mergeCell ref="E11:H11"/>
    <mergeCell ref="I11:J11"/>
    <mergeCell ref="E4:H4"/>
    <mergeCell ref="I4:J4"/>
    <mergeCell ref="A5:D5"/>
    <mergeCell ref="E5:F5"/>
    <mergeCell ref="G5:H5"/>
    <mergeCell ref="I5:J5"/>
    <mergeCell ref="A9:C9"/>
    <mergeCell ref="I9:J9"/>
    <mergeCell ref="A10:C10"/>
    <mergeCell ref="D10:H10"/>
    <mergeCell ref="I10:J10"/>
    <mergeCell ref="E3:H3"/>
    <mergeCell ref="I3:J3"/>
    <mergeCell ref="A1:C1"/>
    <mergeCell ref="I1:J1"/>
    <mergeCell ref="A2:C2"/>
    <mergeCell ref="D2:H2"/>
    <mergeCell ref="I2:J2"/>
  </mergeCells>
  <phoneticPr fontId="17" type="noConversion"/>
  <printOptions horizontalCentered="1"/>
  <pageMargins left="0.59523809523809523" right="0.59523809523809523" top="0.59523809523809523" bottom="0.79365079365079361" header="0" footer="0"/>
  <pageSetup paperSize="12" orientation="landscape" horizontalDpi="4294967295" verticalDpi="4294967295" r:id="rId1"/>
  <rowBreaks count="7" manualBreakCount="7">
    <brk id="8" max="16383" man="1"/>
    <brk id="35" max="16383" man="1"/>
    <brk id="71" max="16383" man="1"/>
    <brk id="99" max="16383" man="1"/>
    <brk id="117" max="16383" man="1"/>
    <brk id="148" max="16383" man="1"/>
    <brk id="182"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election activeCell="A5" sqref="A5"/>
    </sheetView>
  </sheetViews>
  <sheetFormatPr defaultRowHeight="16.5" x14ac:dyDescent="0.25"/>
  <sheetData/>
  <phoneticPr fontId="17"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16" sqref="J16"/>
    </sheetView>
  </sheetViews>
  <sheetFormatPr defaultRowHeight="16.5" x14ac:dyDescent="0.25"/>
  <sheetData/>
  <phoneticPr fontId="17" type="noConversion"/>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25"/>
  <sheetData/>
  <phoneticPr fontId="17"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25"/>
  <sheetData/>
  <phoneticPr fontId="17" type="noConversion"/>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25"/>
  <sheetData/>
  <phoneticPr fontId="17" type="noConversion"/>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25"/>
  <sheetData/>
  <phoneticPr fontId="17" type="noConversion"/>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25"/>
  <sheetData/>
  <phoneticPr fontId="17" type="noConversion"/>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heetViews>
  <sheetFormatPr defaultRowHeight="16.5" x14ac:dyDescent="0.25"/>
  <sheetData/>
  <phoneticPr fontId="17" type="noConversion"/>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9" sqref="K9"/>
    </sheetView>
  </sheetViews>
  <sheetFormatPr defaultRowHeight="16.5" x14ac:dyDescent="0.25"/>
  <sheetData/>
  <phoneticPr fontId="17"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25"/>
  <sheetData/>
  <phoneticPr fontId="17"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30"/>
  <sheetViews>
    <sheetView topLeftCell="B1" zoomScale="90" zoomScaleNormal="90" workbookViewId="0"/>
  </sheetViews>
  <sheetFormatPr defaultRowHeight="16.5" x14ac:dyDescent="0.25"/>
  <cols>
    <col min="1" max="1" width="6.75" style="56" hidden="1" customWidth="1"/>
    <col min="2" max="2" width="29.625" style="58" customWidth="1"/>
    <col min="3" max="3" width="21.625" style="59" customWidth="1"/>
    <col min="4" max="4" width="26.625" style="57" customWidth="1"/>
    <col min="5" max="8" width="21.625" style="57" customWidth="1"/>
    <col min="9" max="20" width="10.5" style="57" customWidth="1"/>
    <col min="21" max="256" width="9" style="57"/>
    <col min="257" max="257" width="0" style="57" hidden="1" customWidth="1"/>
    <col min="258" max="258" width="29.625" style="57" customWidth="1"/>
    <col min="259" max="259" width="21.625" style="57" customWidth="1"/>
    <col min="260" max="260" width="26.625" style="57" customWidth="1"/>
    <col min="261" max="264" width="21.625" style="57" customWidth="1"/>
    <col min="265" max="276" width="10.5" style="57" customWidth="1"/>
    <col min="277" max="512" width="9" style="57"/>
    <col min="513" max="513" width="0" style="57" hidden="1" customWidth="1"/>
    <col min="514" max="514" width="29.625" style="57" customWidth="1"/>
    <col min="515" max="515" width="21.625" style="57" customWidth="1"/>
    <col min="516" max="516" width="26.625" style="57" customWidth="1"/>
    <col min="517" max="520" width="21.625" style="57" customWidth="1"/>
    <col min="521" max="532" width="10.5" style="57" customWidth="1"/>
    <col min="533" max="768" width="9" style="57"/>
    <col min="769" max="769" width="0" style="57" hidden="1" customWidth="1"/>
    <col min="770" max="770" width="29.625" style="57" customWidth="1"/>
    <col min="771" max="771" width="21.625" style="57" customWidth="1"/>
    <col min="772" max="772" width="26.625" style="57" customWidth="1"/>
    <col min="773" max="776" width="21.625" style="57" customWidth="1"/>
    <col min="777" max="788" width="10.5" style="57" customWidth="1"/>
    <col min="789" max="1024" width="9" style="57"/>
    <col min="1025" max="1025" width="0" style="57" hidden="1" customWidth="1"/>
    <col min="1026" max="1026" width="29.625" style="57" customWidth="1"/>
    <col min="1027" max="1027" width="21.625" style="57" customWidth="1"/>
    <col min="1028" max="1028" width="26.625" style="57" customWidth="1"/>
    <col min="1029" max="1032" width="21.625" style="57" customWidth="1"/>
    <col min="1033" max="1044" width="10.5" style="57" customWidth="1"/>
    <col min="1045" max="1280" width="9" style="57"/>
    <col min="1281" max="1281" width="0" style="57" hidden="1" customWidth="1"/>
    <col min="1282" max="1282" width="29.625" style="57" customWidth="1"/>
    <col min="1283" max="1283" width="21.625" style="57" customWidth="1"/>
    <col min="1284" max="1284" width="26.625" style="57" customWidth="1"/>
    <col min="1285" max="1288" width="21.625" style="57" customWidth="1"/>
    <col min="1289" max="1300" width="10.5" style="57" customWidth="1"/>
    <col min="1301" max="1536" width="9" style="57"/>
    <col min="1537" max="1537" width="0" style="57" hidden="1" customWidth="1"/>
    <col min="1538" max="1538" width="29.625" style="57" customWidth="1"/>
    <col min="1539" max="1539" width="21.625" style="57" customWidth="1"/>
    <col min="1540" max="1540" width="26.625" style="57" customWidth="1"/>
    <col min="1541" max="1544" width="21.625" style="57" customWidth="1"/>
    <col min="1545" max="1556" width="10.5" style="57" customWidth="1"/>
    <col min="1557" max="1792" width="9" style="57"/>
    <col min="1793" max="1793" width="0" style="57" hidden="1" customWidth="1"/>
    <col min="1794" max="1794" width="29.625" style="57" customWidth="1"/>
    <col min="1795" max="1795" width="21.625" style="57" customWidth="1"/>
    <col min="1796" max="1796" width="26.625" style="57" customWidth="1"/>
    <col min="1797" max="1800" width="21.625" style="57" customWidth="1"/>
    <col min="1801" max="1812" width="10.5" style="57" customWidth="1"/>
    <col min="1813" max="2048" width="9" style="57"/>
    <col min="2049" max="2049" width="0" style="57" hidden="1" customWidth="1"/>
    <col min="2050" max="2050" width="29.625" style="57" customWidth="1"/>
    <col min="2051" max="2051" width="21.625" style="57" customWidth="1"/>
    <col min="2052" max="2052" width="26.625" style="57" customWidth="1"/>
    <col min="2053" max="2056" width="21.625" style="57" customWidth="1"/>
    <col min="2057" max="2068" width="10.5" style="57" customWidth="1"/>
    <col min="2069" max="2304" width="9" style="57"/>
    <col min="2305" max="2305" width="0" style="57" hidden="1" customWidth="1"/>
    <col min="2306" max="2306" width="29.625" style="57" customWidth="1"/>
    <col min="2307" max="2307" width="21.625" style="57" customWidth="1"/>
    <col min="2308" max="2308" width="26.625" style="57" customWidth="1"/>
    <col min="2309" max="2312" width="21.625" style="57" customWidth="1"/>
    <col min="2313" max="2324" width="10.5" style="57" customWidth="1"/>
    <col min="2325" max="2560" width="9" style="57"/>
    <col min="2561" max="2561" width="0" style="57" hidden="1" customWidth="1"/>
    <col min="2562" max="2562" width="29.625" style="57" customWidth="1"/>
    <col min="2563" max="2563" width="21.625" style="57" customWidth="1"/>
    <col min="2564" max="2564" width="26.625" style="57" customWidth="1"/>
    <col min="2565" max="2568" width="21.625" style="57" customWidth="1"/>
    <col min="2569" max="2580" width="10.5" style="57" customWidth="1"/>
    <col min="2581" max="2816" width="9" style="57"/>
    <col min="2817" max="2817" width="0" style="57" hidden="1" customWidth="1"/>
    <col min="2818" max="2818" width="29.625" style="57" customWidth="1"/>
    <col min="2819" max="2819" width="21.625" style="57" customWidth="1"/>
    <col min="2820" max="2820" width="26.625" style="57" customWidth="1"/>
    <col min="2821" max="2824" width="21.625" style="57" customWidth="1"/>
    <col min="2825" max="2836" width="10.5" style="57" customWidth="1"/>
    <col min="2837" max="3072" width="9" style="57"/>
    <col min="3073" max="3073" width="0" style="57" hidden="1" customWidth="1"/>
    <col min="3074" max="3074" width="29.625" style="57" customWidth="1"/>
    <col min="3075" max="3075" width="21.625" style="57" customWidth="1"/>
    <col min="3076" max="3076" width="26.625" style="57" customWidth="1"/>
    <col min="3077" max="3080" width="21.625" style="57" customWidth="1"/>
    <col min="3081" max="3092" width="10.5" style="57" customWidth="1"/>
    <col min="3093" max="3328" width="9" style="57"/>
    <col min="3329" max="3329" width="0" style="57" hidden="1" customWidth="1"/>
    <col min="3330" max="3330" width="29.625" style="57" customWidth="1"/>
    <col min="3331" max="3331" width="21.625" style="57" customWidth="1"/>
    <col min="3332" max="3332" width="26.625" style="57" customWidth="1"/>
    <col min="3333" max="3336" width="21.625" style="57" customWidth="1"/>
    <col min="3337" max="3348" width="10.5" style="57" customWidth="1"/>
    <col min="3349" max="3584" width="9" style="57"/>
    <col min="3585" max="3585" width="0" style="57" hidden="1" customWidth="1"/>
    <col min="3586" max="3586" width="29.625" style="57" customWidth="1"/>
    <col min="3587" max="3587" width="21.625" style="57" customWidth="1"/>
    <col min="3588" max="3588" width="26.625" style="57" customWidth="1"/>
    <col min="3589" max="3592" width="21.625" style="57" customWidth="1"/>
    <col min="3593" max="3604" width="10.5" style="57" customWidth="1"/>
    <col min="3605" max="3840" width="9" style="57"/>
    <col min="3841" max="3841" width="0" style="57" hidden="1" customWidth="1"/>
    <col min="3842" max="3842" width="29.625" style="57" customWidth="1"/>
    <col min="3843" max="3843" width="21.625" style="57" customWidth="1"/>
    <col min="3844" max="3844" width="26.625" style="57" customWidth="1"/>
    <col min="3845" max="3848" width="21.625" style="57" customWidth="1"/>
    <col min="3849" max="3860" width="10.5" style="57" customWidth="1"/>
    <col min="3861" max="4096" width="9" style="57"/>
    <col min="4097" max="4097" width="0" style="57" hidden="1" customWidth="1"/>
    <col min="4098" max="4098" width="29.625" style="57" customWidth="1"/>
    <col min="4099" max="4099" width="21.625" style="57" customWidth="1"/>
    <col min="4100" max="4100" width="26.625" style="57" customWidth="1"/>
    <col min="4101" max="4104" width="21.625" style="57" customWidth="1"/>
    <col min="4105" max="4116" width="10.5" style="57" customWidth="1"/>
    <col min="4117" max="4352" width="9" style="57"/>
    <col min="4353" max="4353" width="0" style="57" hidden="1" customWidth="1"/>
    <col min="4354" max="4354" width="29.625" style="57" customWidth="1"/>
    <col min="4355" max="4355" width="21.625" style="57" customWidth="1"/>
    <col min="4356" max="4356" width="26.625" style="57" customWidth="1"/>
    <col min="4357" max="4360" width="21.625" style="57" customWidth="1"/>
    <col min="4361" max="4372" width="10.5" style="57" customWidth="1"/>
    <col min="4373" max="4608" width="9" style="57"/>
    <col min="4609" max="4609" width="0" style="57" hidden="1" customWidth="1"/>
    <col min="4610" max="4610" width="29.625" style="57" customWidth="1"/>
    <col min="4611" max="4611" width="21.625" style="57" customWidth="1"/>
    <col min="4612" max="4612" width="26.625" style="57" customWidth="1"/>
    <col min="4613" max="4616" width="21.625" style="57" customWidth="1"/>
    <col min="4617" max="4628" width="10.5" style="57" customWidth="1"/>
    <col min="4629" max="4864" width="9" style="57"/>
    <col min="4865" max="4865" width="0" style="57" hidden="1" customWidth="1"/>
    <col min="4866" max="4866" width="29.625" style="57" customWidth="1"/>
    <col min="4867" max="4867" width="21.625" style="57" customWidth="1"/>
    <col min="4868" max="4868" width="26.625" style="57" customWidth="1"/>
    <col min="4869" max="4872" width="21.625" style="57" customWidth="1"/>
    <col min="4873" max="4884" width="10.5" style="57" customWidth="1"/>
    <col min="4885" max="5120" width="9" style="57"/>
    <col min="5121" max="5121" width="0" style="57" hidden="1" customWidth="1"/>
    <col min="5122" max="5122" width="29.625" style="57" customWidth="1"/>
    <col min="5123" max="5123" width="21.625" style="57" customWidth="1"/>
    <col min="5124" max="5124" width="26.625" style="57" customWidth="1"/>
    <col min="5125" max="5128" width="21.625" style="57" customWidth="1"/>
    <col min="5129" max="5140" width="10.5" style="57" customWidth="1"/>
    <col min="5141" max="5376" width="9" style="57"/>
    <col min="5377" max="5377" width="0" style="57" hidden="1" customWidth="1"/>
    <col min="5378" max="5378" width="29.625" style="57" customWidth="1"/>
    <col min="5379" max="5379" width="21.625" style="57" customWidth="1"/>
    <col min="5380" max="5380" width="26.625" style="57" customWidth="1"/>
    <col min="5381" max="5384" width="21.625" style="57" customWidth="1"/>
    <col min="5385" max="5396" width="10.5" style="57" customWidth="1"/>
    <col min="5397" max="5632" width="9" style="57"/>
    <col min="5633" max="5633" width="0" style="57" hidden="1" customWidth="1"/>
    <col min="5634" max="5634" width="29.625" style="57" customWidth="1"/>
    <col min="5635" max="5635" width="21.625" style="57" customWidth="1"/>
    <col min="5636" max="5636" width="26.625" style="57" customWidth="1"/>
    <col min="5637" max="5640" width="21.625" style="57" customWidth="1"/>
    <col min="5641" max="5652" width="10.5" style="57" customWidth="1"/>
    <col min="5653" max="5888" width="9" style="57"/>
    <col min="5889" max="5889" width="0" style="57" hidden="1" customWidth="1"/>
    <col min="5890" max="5890" width="29.625" style="57" customWidth="1"/>
    <col min="5891" max="5891" width="21.625" style="57" customWidth="1"/>
    <col min="5892" max="5892" width="26.625" style="57" customWidth="1"/>
    <col min="5893" max="5896" width="21.625" style="57" customWidth="1"/>
    <col min="5897" max="5908" width="10.5" style="57" customWidth="1"/>
    <col min="5909" max="6144" width="9" style="57"/>
    <col min="6145" max="6145" width="0" style="57" hidden="1" customWidth="1"/>
    <col min="6146" max="6146" width="29.625" style="57" customWidth="1"/>
    <col min="6147" max="6147" width="21.625" style="57" customWidth="1"/>
    <col min="6148" max="6148" width="26.625" style="57" customWidth="1"/>
    <col min="6149" max="6152" width="21.625" style="57" customWidth="1"/>
    <col min="6153" max="6164" width="10.5" style="57" customWidth="1"/>
    <col min="6165" max="6400" width="9" style="57"/>
    <col min="6401" max="6401" width="0" style="57" hidden="1" customWidth="1"/>
    <col min="6402" max="6402" width="29.625" style="57" customWidth="1"/>
    <col min="6403" max="6403" width="21.625" style="57" customWidth="1"/>
    <col min="6404" max="6404" width="26.625" style="57" customWidth="1"/>
    <col min="6405" max="6408" width="21.625" style="57" customWidth="1"/>
    <col min="6409" max="6420" width="10.5" style="57" customWidth="1"/>
    <col min="6421" max="6656" width="9" style="57"/>
    <col min="6657" max="6657" width="0" style="57" hidden="1" customWidth="1"/>
    <col min="6658" max="6658" width="29.625" style="57" customWidth="1"/>
    <col min="6659" max="6659" width="21.625" style="57" customWidth="1"/>
    <col min="6660" max="6660" width="26.625" style="57" customWidth="1"/>
    <col min="6661" max="6664" width="21.625" style="57" customWidth="1"/>
    <col min="6665" max="6676" width="10.5" style="57" customWidth="1"/>
    <col min="6677" max="6912" width="9" style="57"/>
    <col min="6913" max="6913" width="0" style="57" hidden="1" customWidth="1"/>
    <col min="6914" max="6914" width="29.625" style="57" customWidth="1"/>
    <col min="6915" max="6915" width="21.625" style="57" customWidth="1"/>
    <col min="6916" max="6916" width="26.625" style="57" customWidth="1"/>
    <col min="6917" max="6920" width="21.625" style="57" customWidth="1"/>
    <col min="6921" max="6932" width="10.5" style="57" customWidth="1"/>
    <col min="6933" max="7168" width="9" style="57"/>
    <col min="7169" max="7169" width="0" style="57" hidden="1" customWidth="1"/>
    <col min="7170" max="7170" width="29.625" style="57" customWidth="1"/>
    <col min="7171" max="7171" width="21.625" style="57" customWidth="1"/>
    <col min="7172" max="7172" width="26.625" style="57" customWidth="1"/>
    <col min="7173" max="7176" width="21.625" style="57" customWidth="1"/>
    <col min="7177" max="7188" width="10.5" style="57" customWidth="1"/>
    <col min="7189" max="7424" width="9" style="57"/>
    <col min="7425" max="7425" width="0" style="57" hidden="1" customWidth="1"/>
    <col min="7426" max="7426" width="29.625" style="57" customWidth="1"/>
    <col min="7427" max="7427" width="21.625" style="57" customWidth="1"/>
    <col min="7428" max="7428" width="26.625" style="57" customWidth="1"/>
    <col min="7429" max="7432" width="21.625" style="57" customWidth="1"/>
    <col min="7433" max="7444" width="10.5" style="57" customWidth="1"/>
    <col min="7445" max="7680" width="9" style="57"/>
    <col min="7681" max="7681" width="0" style="57" hidden="1" customWidth="1"/>
    <col min="7682" max="7682" width="29.625" style="57" customWidth="1"/>
    <col min="7683" max="7683" width="21.625" style="57" customWidth="1"/>
    <col min="7684" max="7684" width="26.625" style="57" customWidth="1"/>
    <col min="7685" max="7688" width="21.625" style="57" customWidth="1"/>
    <col min="7689" max="7700" width="10.5" style="57" customWidth="1"/>
    <col min="7701" max="7936" width="9" style="57"/>
    <col min="7937" max="7937" width="0" style="57" hidden="1" customWidth="1"/>
    <col min="7938" max="7938" width="29.625" style="57" customWidth="1"/>
    <col min="7939" max="7939" width="21.625" style="57" customWidth="1"/>
    <col min="7940" max="7940" width="26.625" style="57" customWidth="1"/>
    <col min="7941" max="7944" width="21.625" style="57" customWidth="1"/>
    <col min="7945" max="7956" width="10.5" style="57" customWidth="1"/>
    <col min="7957" max="8192" width="9" style="57"/>
    <col min="8193" max="8193" width="0" style="57" hidden="1" customWidth="1"/>
    <col min="8194" max="8194" width="29.625" style="57" customWidth="1"/>
    <col min="8195" max="8195" width="21.625" style="57" customWidth="1"/>
    <col min="8196" max="8196" width="26.625" style="57" customWidth="1"/>
    <col min="8197" max="8200" width="21.625" style="57" customWidth="1"/>
    <col min="8201" max="8212" width="10.5" style="57" customWidth="1"/>
    <col min="8213" max="8448" width="9" style="57"/>
    <col min="8449" max="8449" width="0" style="57" hidden="1" customWidth="1"/>
    <col min="8450" max="8450" width="29.625" style="57" customWidth="1"/>
    <col min="8451" max="8451" width="21.625" style="57" customWidth="1"/>
    <col min="8452" max="8452" width="26.625" style="57" customWidth="1"/>
    <col min="8453" max="8456" width="21.625" style="57" customWidth="1"/>
    <col min="8457" max="8468" width="10.5" style="57" customWidth="1"/>
    <col min="8469" max="8704" width="9" style="57"/>
    <col min="8705" max="8705" width="0" style="57" hidden="1" customWidth="1"/>
    <col min="8706" max="8706" width="29.625" style="57" customWidth="1"/>
    <col min="8707" max="8707" width="21.625" style="57" customWidth="1"/>
    <col min="8708" max="8708" width="26.625" style="57" customWidth="1"/>
    <col min="8709" max="8712" width="21.625" style="57" customWidth="1"/>
    <col min="8713" max="8724" width="10.5" style="57" customWidth="1"/>
    <col min="8725" max="8960" width="9" style="57"/>
    <col min="8961" max="8961" width="0" style="57" hidden="1" customWidth="1"/>
    <col min="8962" max="8962" width="29.625" style="57" customWidth="1"/>
    <col min="8963" max="8963" width="21.625" style="57" customWidth="1"/>
    <col min="8964" max="8964" width="26.625" style="57" customWidth="1"/>
    <col min="8965" max="8968" width="21.625" style="57" customWidth="1"/>
    <col min="8969" max="8980" width="10.5" style="57" customWidth="1"/>
    <col min="8981" max="9216" width="9" style="57"/>
    <col min="9217" max="9217" width="0" style="57" hidden="1" customWidth="1"/>
    <col min="9218" max="9218" width="29.625" style="57" customWidth="1"/>
    <col min="9219" max="9219" width="21.625" style="57" customWidth="1"/>
    <col min="9220" max="9220" width="26.625" style="57" customWidth="1"/>
    <col min="9221" max="9224" width="21.625" style="57" customWidth="1"/>
    <col min="9225" max="9236" width="10.5" style="57" customWidth="1"/>
    <col min="9237" max="9472" width="9" style="57"/>
    <col min="9473" max="9473" width="0" style="57" hidden="1" customWidth="1"/>
    <col min="9474" max="9474" width="29.625" style="57" customWidth="1"/>
    <col min="9475" max="9475" width="21.625" style="57" customWidth="1"/>
    <col min="9476" max="9476" width="26.625" style="57" customWidth="1"/>
    <col min="9477" max="9480" width="21.625" style="57" customWidth="1"/>
    <col min="9481" max="9492" width="10.5" style="57" customWidth="1"/>
    <col min="9493" max="9728" width="9" style="57"/>
    <col min="9729" max="9729" width="0" style="57" hidden="1" customWidth="1"/>
    <col min="9730" max="9730" width="29.625" style="57" customWidth="1"/>
    <col min="9731" max="9731" width="21.625" style="57" customWidth="1"/>
    <col min="9732" max="9732" width="26.625" style="57" customWidth="1"/>
    <col min="9733" max="9736" width="21.625" style="57" customWidth="1"/>
    <col min="9737" max="9748" width="10.5" style="57" customWidth="1"/>
    <col min="9749" max="9984" width="9" style="57"/>
    <col min="9985" max="9985" width="0" style="57" hidden="1" customWidth="1"/>
    <col min="9986" max="9986" width="29.625" style="57" customWidth="1"/>
    <col min="9987" max="9987" width="21.625" style="57" customWidth="1"/>
    <col min="9988" max="9988" width="26.625" style="57" customWidth="1"/>
    <col min="9989" max="9992" width="21.625" style="57" customWidth="1"/>
    <col min="9993" max="10004" width="10.5" style="57" customWidth="1"/>
    <col min="10005" max="10240" width="9" style="57"/>
    <col min="10241" max="10241" width="0" style="57" hidden="1" customWidth="1"/>
    <col min="10242" max="10242" width="29.625" style="57" customWidth="1"/>
    <col min="10243" max="10243" width="21.625" style="57" customWidth="1"/>
    <col min="10244" max="10244" width="26.625" style="57" customWidth="1"/>
    <col min="10245" max="10248" width="21.625" style="57" customWidth="1"/>
    <col min="10249" max="10260" width="10.5" style="57" customWidth="1"/>
    <col min="10261" max="10496" width="9" style="57"/>
    <col min="10497" max="10497" width="0" style="57" hidden="1" customWidth="1"/>
    <col min="10498" max="10498" width="29.625" style="57" customWidth="1"/>
    <col min="10499" max="10499" width="21.625" style="57" customWidth="1"/>
    <col min="10500" max="10500" width="26.625" style="57" customWidth="1"/>
    <col min="10501" max="10504" width="21.625" style="57" customWidth="1"/>
    <col min="10505" max="10516" width="10.5" style="57" customWidth="1"/>
    <col min="10517" max="10752" width="9" style="57"/>
    <col min="10753" max="10753" width="0" style="57" hidden="1" customWidth="1"/>
    <col min="10754" max="10754" width="29.625" style="57" customWidth="1"/>
    <col min="10755" max="10755" width="21.625" style="57" customWidth="1"/>
    <col min="10756" max="10756" width="26.625" style="57" customWidth="1"/>
    <col min="10757" max="10760" width="21.625" style="57" customWidth="1"/>
    <col min="10761" max="10772" width="10.5" style="57" customWidth="1"/>
    <col min="10773" max="11008" width="9" style="57"/>
    <col min="11009" max="11009" width="0" style="57" hidden="1" customWidth="1"/>
    <col min="11010" max="11010" width="29.625" style="57" customWidth="1"/>
    <col min="11011" max="11011" width="21.625" style="57" customWidth="1"/>
    <col min="11012" max="11012" width="26.625" style="57" customWidth="1"/>
    <col min="11013" max="11016" width="21.625" style="57" customWidth="1"/>
    <col min="11017" max="11028" width="10.5" style="57" customWidth="1"/>
    <col min="11029" max="11264" width="9" style="57"/>
    <col min="11265" max="11265" width="0" style="57" hidden="1" customWidth="1"/>
    <col min="11266" max="11266" width="29.625" style="57" customWidth="1"/>
    <col min="11267" max="11267" width="21.625" style="57" customWidth="1"/>
    <col min="11268" max="11268" width="26.625" style="57" customWidth="1"/>
    <col min="11269" max="11272" width="21.625" style="57" customWidth="1"/>
    <col min="11273" max="11284" width="10.5" style="57" customWidth="1"/>
    <col min="11285" max="11520" width="9" style="57"/>
    <col min="11521" max="11521" width="0" style="57" hidden="1" customWidth="1"/>
    <col min="11522" max="11522" width="29.625" style="57" customWidth="1"/>
    <col min="11523" max="11523" width="21.625" style="57" customWidth="1"/>
    <col min="11524" max="11524" width="26.625" style="57" customWidth="1"/>
    <col min="11525" max="11528" width="21.625" style="57" customWidth="1"/>
    <col min="11529" max="11540" width="10.5" style="57" customWidth="1"/>
    <col min="11541" max="11776" width="9" style="57"/>
    <col min="11777" max="11777" width="0" style="57" hidden="1" customWidth="1"/>
    <col min="11778" max="11778" width="29.625" style="57" customWidth="1"/>
    <col min="11779" max="11779" width="21.625" style="57" customWidth="1"/>
    <col min="11780" max="11780" width="26.625" style="57" customWidth="1"/>
    <col min="11781" max="11784" width="21.625" style="57" customWidth="1"/>
    <col min="11785" max="11796" width="10.5" style="57" customWidth="1"/>
    <col min="11797" max="12032" width="9" style="57"/>
    <col min="12033" max="12033" width="0" style="57" hidden="1" customWidth="1"/>
    <col min="12034" max="12034" width="29.625" style="57" customWidth="1"/>
    <col min="12035" max="12035" width="21.625" style="57" customWidth="1"/>
    <col min="12036" max="12036" width="26.625" style="57" customWidth="1"/>
    <col min="12037" max="12040" width="21.625" style="57" customWidth="1"/>
    <col min="12041" max="12052" width="10.5" style="57" customWidth="1"/>
    <col min="12053" max="12288" width="9" style="57"/>
    <col min="12289" max="12289" width="0" style="57" hidden="1" customWidth="1"/>
    <col min="12290" max="12290" width="29.625" style="57" customWidth="1"/>
    <col min="12291" max="12291" width="21.625" style="57" customWidth="1"/>
    <col min="12292" max="12292" width="26.625" style="57" customWidth="1"/>
    <col min="12293" max="12296" width="21.625" style="57" customWidth="1"/>
    <col min="12297" max="12308" width="10.5" style="57" customWidth="1"/>
    <col min="12309" max="12544" width="9" style="57"/>
    <col min="12545" max="12545" width="0" style="57" hidden="1" customWidth="1"/>
    <col min="12546" max="12546" width="29.625" style="57" customWidth="1"/>
    <col min="12547" max="12547" width="21.625" style="57" customWidth="1"/>
    <col min="12548" max="12548" width="26.625" style="57" customWidth="1"/>
    <col min="12549" max="12552" width="21.625" style="57" customWidth="1"/>
    <col min="12553" max="12564" width="10.5" style="57" customWidth="1"/>
    <col min="12565" max="12800" width="9" style="57"/>
    <col min="12801" max="12801" width="0" style="57" hidden="1" customWidth="1"/>
    <col min="12802" max="12802" width="29.625" style="57" customWidth="1"/>
    <col min="12803" max="12803" width="21.625" style="57" customWidth="1"/>
    <col min="12804" max="12804" width="26.625" style="57" customWidth="1"/>
    <col min="12805" max="12808" width="21.625" style="57" customWidth="1"/>
    <col min="12809" max="12820" width="10.5" style="57" customWidth="1"/>
    <col min="12821" max="13056" width="9" style="57"/>
    <col min="13057" max="13057" width="0" style="57" hidden="1" customWidth="1"/>
    <col min="13058" max="13058" width="29.625" style="57" customWidth="1"/>
    <col min="13059" max="13059" width="21.625" style="57" customWidth="1"/>
    <col min="13060" max="13060" width="26.625" style="57" customWidth="1"/>
    <col min="13061" max="13064" width="21.625" style="57" customWidth="1"/>
    <col min="13065" max="13076" width="10.5" style="57" customWidth="1"/>
    <col min="13077" max="13312" width="9" style="57"/>
    <col min="13313" max="13313" width="0" style="57" hidden="1" customWidth="1"/>
    <col min="13314" max="13314" width="29.625" style="57" customWidth="1"/>
    <col min="13315" max="13315" width="21.625" style="57" customWidth="1"/>
    <col min="13316" max="13316" width="26.625" style="57" customWidth="1"/>
    <col min="13317" max="13320" width="21.625" style="57" customWidth="1"/>
    <col min="13321" max="13332" width="10.5" style="57" customWidth="1"/>
    <col min="13333" max="13568" width="9" style="57"/>
    <col min="13569" max="13569" width="0" style="57" hidden="1" customWidth="1"/>
    <col min="13570" max="13570" width="29.625" style="57" customWidth="1"/>
    <col min="13571" max="13571" width="21.625" style="57" customWidth="1"/>
    <col min="13572" max="13572" width="26.625" style="57" customWidth="1"/>
    <col min="13573" max="13576" width="21.625" style="57" customWidth="1"/>
    <col min="13577" max="13588" width="10.5" style="57" customWidth="1"/>
    <col min="13589" max="13824" width="9" style="57"/>
    <col min="13825" max="13825" width="0" style="57" hidden="1" customWidth="1"/>
    <col min="13826" max="13826" width="29.625" style="57" customWidth="1"/>
    <col min="13827" max="13827" width="21.625" style="57" customWidth="1"/>
    <col min="13828" max="13828" width="26.625" style="57" customWidth="1"/>
    <col min="13829" max="13832" width="21.625" style="57" customWidth="1"/>
    <col min="13833" max="13844" width="10.5" style="57" customWidth="1"/>
    <col min="13845" max="14080" width="9" style="57"/>
    <col min="14081" max="14081" width="0" style="57" hidden="1" customWidth="1"/>
    <col min="14082" max="14082" width="29.625" style="57" customWidth="1"/>
    <col min="14083" max="14083" width="21.625" style="57" customWidth="1"/>
    <col min="14084" max="14084" width="26.625" style="57" customWidth="1"/>
    <col min="14085" max="14088" width="21.625" style="57" customWidth="1"/>
    <col min="14089" max="14100" width="10.5" style="57" customWidth="1"/>
    <col min="14101" max="14336" width="9" style="57"/>
    <col min="14337" max="14337" width="0" style="57" hidden="1" customWidth="1"/>
    <col min="14338" max="14338" width="29.625" style="57" customWidth="1"/>
    <col min="14339" max="14339" width="21.625" style="57" customWidth="1"/>
    <col min="14340" max="14340" width="26.625" style="57" customWidth="1"/>
    <col min="14341" max="14344" width="21.625" style="57" customWidth="1"/>
    <col min="14345" max="14356" width="10.5" style="57" customWidth="1"/>
    <col min="14357" max="14592" width="9" style="57"/>
    <col min="14593" max="14593" width="0" style="57" hidden="1" customWidth="1"/>
    <col min="14594" max="14594" width="29.625" style="57" customWidth="1"/>
    <col min="14595" max="14595" width="21.625" style="57" customWidth="1"/>
    <col min="14596" max="14596" width="26.625" style="57" customWidth="1"/>
    <col min="14597" max="14600" width="21.625" style="57" customWidth="1"/>
    <col min="14601" max="14612" width="10.5" style="57" customWidth="1"/>
    <col min="14613" max="14848" width="9" style="57"/>
    <col min="14849" max="14849" width="0" style="57" hidden="1" customWidth="1"/>
    <col min="14850" max="14850" width="29.625" style="57" customWidth="1"/>
    <col min="14851" max="14851" width="21.625" style="57" customWidth="1"/>
    <col min="14852" max="14852" width="26.625" style="57" customWidth="1"/>
    <col min="14853" max="14856" width="21.625" style="57" customWidth="1"/>
    <col min="14857" max="14868" width="10.5" style="57" customWidth="1"/>
    <col min="14869" max="15104" width="9" style="57"/>
    <col min="15105" max="15105" width="0" style="57" hidden="1" customWidth="1"/>
    <col min="15106" max="15106" width="29.625" style="57" customWidth="1"/>
    <col min="15107" max="15107" width="21.625" style="57" customWidth="1"/>
    <col min="15108" max="15108" width="26.625" style="57" customWidth="1"/>
    <col min="15109" max="15112" width="21.625" style="57" customWidth="1"/>
    <col min="15113" max="15124" width="10.5" style="57" customWidth="1"/>
    <col min="15125" max="15360" width="9" style="57"/>
    <col min="15361" max="15361" width="0" style="57" hidden="1" customWidth="1"/>
    <col min="15362" max="15362" width="29.625" style="57" customWidth="1"/>
    <col min="15363" max="15363" width="21.625" style="57" customWidth="1"/>
    <col min="15364" max="15364" width="26.625" style="57" customWidth="1"/>
    <col min="15365" max="15368" width="21.625" style="57" customWidth="1"/>
    <col min="15369" max="15380" width="10.5" style="57" customWidth="1"/>
    <col min="15381" max="15616" width="9" style="57"/>
    <col min="15617" max="15617" width="0" style="57" hidden="1" customWidth="1"/>
    <col min="15618" max="15618" width="29.625" style="57" customWidth="1"/>
    <col min="15619" max="15619" width="21.625" style="57" customWidth="1"/>
    <col min="15620" max="15620" width="26.625" style="57" customWidth="1"/>
    <col min="15621" max="15624" width="21.625" style="57" customWidth="1"/>
    <col min="15625" max="15636" width="10.5" style="57" customWidth="1"/>
    <col min="15637" max="15872" width="9" style="57"/>
    <col min="15873" max="15873" width="0" style="57" hidden="1" customWidth="1"/>
    <col min="15874" max="15874" width="29.625" style="57" customWidth="1"/>
    <col min="15875" max="15875" width="21.625" style="57" customWidth="1"/>
    <col min="15876" max="15876" width="26.625" style="57" customWidth="1"/>
    <col min="15877" max="15880" width="21.625" style="57" customWidth="1"/>
    <col min="15881" max="15892" width="10.5" style="57" customWidth="1"/>
    <col min="15893" max="16128" width="9" style="57"/>
    <col min="16129" max="16129" width="0" style="57" hidden="1" customWidth="1"/>
    <col min="16130" max="16130" width="29.625" style="57" customWidth="1"/>
    <col min="16131" max="16131" width="21.625" style="57" customWidth="1"/>
    <col min="16132" max="16132" width="26.625" style="57" customWidth="1"/>
    <col min="16133" max="16136" width="21.625" style="57" customWidth="1"/>
    <col min="16137" max="16148" width="10.5" style="57" customWidth="1"/>
    <col min="16149" max="16384" width="9" style="57"/>
  </cols>
  <sheetData>
    <row r="1" spans="1:12" s="51" customFormat="1" ht="24.95" customHeight="1" x14ac:dyDescent="0.25">
      <c r="A1" s="80" t="s">
        <v>270</v>
      </c>
      <c r="B1" s="85" t="s">
        <v>437</v>
      </c>
      <c r="C1" s="67">
        <v>34000</v>
      </c>
      <c r="D1" s="68" t="s">
        <v>438</v>
      </c>
      <c r="E1" s="69"/>
      <c r="F1" s="69"/>
      <c r="G1" s="69"/>
      <c r="H1" s="69"/>
      <c r="I1" s="69"/>
      <c r="J1" s="69"/>
      <c r="K1" s="69"/>
      <c r="L1" s="66"/>
    </row>
    <row r="2" spans="1:12" s="52" customFormat="1" ht="24.95" customHeight="1" thickBot="1" x14ac:dyDescent="0.3">
      <c r="A2" s="81" t="s">
        <v>271</v>
      </c>
      <c r="B2" s="95" t="s">
        <v>439</v>
      </c>
      <c r="C2" s="71">
        <v>10801</v>
      </c>
      <c r="D2" s="96" t="s">
        <v>440</v>
      </c>
      <c r="E2" s="72" t="s">
        <v>441</v>
      </c>
      <c r="F2" s="70" t="s">
        <v>272</v>
      </c>
      <c r="G2" s="70"/>
      <c r="H2" s="70" t="s">
        <v>272</v>
      </c>
      <c r="I2" s="70"/>
      <c r="J2" s="70" t="s">
        <v>272</v>
      </c>
      <c r="K2" s="70"/>
      <c r="L2" s="70" t="s">
        <v>272</v>
      </c>
    </row>
    <row r="3" spans="1:12" s="53" customFormat="1" ht="24.95" customHeight="1" thickBot="1" x14ac:dyDescent="0.3">
      <c r="A3" s="82"/>
      <c r="B3" s="97" t="s">
        <v>442</v>
      </c>
      <c r="C3" s="92" t="s">
        <v>443</v>
      </c>
      <c r="D3" s="93" t="s">
        <v>444</v>
      </c>
      <c r="E3" s="94" t="s">
        <v>445</v>
      </c>
      <c r="F3" s="93" t="s">
        <v>446</v>
      </c>
      <c r="G3" s="93" t="s">
        <v>447</v>
      </c>
      <c r="H3" s="122" t="s">
        <v>448</v>
      </c>
      <c r="I3" s="112"/>
      <c r="J3" s="73"/>
      <c r="K3" s="73"/>
      <c r="L3" s="73"/>
    </row>
    <row r="4" spans="1:12" s="54" customFormat="1" ht="21" customHeight="1" x14ac:dyDescent="0.25">
      <c r="A4" s="83"/>
      <c r="B4" s="89" t="s">
        <v>449</v>
      </c>
      <c r="C4" s="86">
        <v>113993336</v>
      </c>
      <c r="D4" s="99">
        <v>113993336</v>
      </c>
      <c r="E4" s="100">
        <v>38376134</v>
      </c>
      <c r="F4" s="100">
        <v>75617202</v>
      </c>
      <c r="G4" s="100">
        <v>0</v>
      </c>
      <c r="H4" s="115">
        <v>0</v>
      </c>
      <c r="I4" s="113"/>
      <c r="J4" s="78"/>
      <c r="K4" s="79"/>
      <c r="L4" s="78"/>
    </row>
    <row r="5" spans="1:12" s="54" customFormat="1" ht="21" customHeight="1" x14ac:dyDescent="0.25">
      <c r="A5" s="83" t="s">
        <v>450</v>
      </c>
      <c r="B5" s="89" t="s">
        <v>451</v>
      </c>
      <c r="C5" s="86">
        <v>113993336</v>
      </c>
      <c r="D5" s="99">
        <v>113993336</v>
      </c>
      <c r="E5" s="100">
        <v>38376134</v>
      </c>
      <c r="F5" s="100">
        <v>75617202</v>
      </c>
      <c r="G5" s="100">
        <v>0</v>
      </c>
      <c r="H5" s="115">
        <v>0</v>
      </c>
      <c r="I5" s="113"/>
      <c r="J5" s="78"/>
      <c r="K5" s="79"/>
      <c r="L5" s="78"/>
    </row>
    <row r="6" spans="1:12" s="55" customFormat="1" ht="21" customHeight="1" x14ac:dyDescent="0.25">
      <c r="A6" s="84" t="s">
        <v>273</v>
      </c>
      <c r="B6" s="90" t="s">
        <v>274</v>
      </c>
      <c r="C6" s="64">
        <v>30460922</v>
      </c>
      <c r="D6" s="65">
        <v>30460922</v>
      </c>
      <c r="E6" s="63">
        <v>28815385</v>
      </c>
      <c r="F6" s="63">
        <v>1645537</v>
      </c>
      <c r="G6" s="63">
        <v>0</v>
      </c>
      <c r="H6" s="116">
        <v>0</v>
      </c>
      <c r="I6" s="76"/>
      <c r="J6" s="75"/>
      <c r="K6" s="75"/>
      <c r="L6" s="75"/>
    </row>
    <row r="7" spans="1:12" s="55" customFormat="1" ht="21" customHeight="1" x14ac:dyDescent="0.25">
      <c r="A7" s="84" t="s">
        <v>275</v>
      </c>
      <c r="B7" s="90" t="s">
        <v>276</v>
      </c>
      <c r="C7" s="62">
        <v>162854</v>
      </c>
      <c r="D7" s="65">
        <v>162854</v>
      </c>
      <c r="E7" s="98">
        <v>162854</v>
      </c>
      <c r="F7" s="77">
        <v>0</v>
      </c>
      <c r="G7" s="77">
        <v>0</v>
      </c>
      <c r="H7" s="117">
        <v>0</v>
      </c>
      <c r="I7" s="76"/>
      <c r="J7" s="75"/>
      <c r="K7" s="75"/>
      <c r="L7" s="75"/>
    </row>
    <row r="8" spans="1:12" s="55" customFormat="1" ht="21" customHeight="1" x14ac:dyDescent="0.25">
      <c r="A8" s="84" t="s">
        <v>277</v>
      </c>
      <c r="B8" s="90" t="s">
        <v>278</v>
      </c>
      <c r="C8" s="62">
        <v>1493899</v>
      </c>
      <c r="D8" s="63">
        <v>1493899</v>
      </c>
      <c r="E8" s="77">
        <v>1493899</v>
      </c>
      <c r="F8" s="77">
        <v>0</v>
      </c>
      <c r="G8" s="77">
        <v>0</v>
      </c>
      <c r="H8" s="117">
        <v>0</v>
      </c>
      <c r="I8" s="76"/>
      <c r="J8" s="75"/>
      <c r="K8" s="75"/>
      <c r="L8" s="75"/>
    </row>
    <row r="9" spans="1:12" s="55" customFormat="1" ht="21" customHeight="1" x14ac:dyDescent="0.25">
      <c r="A9" s="84" t="s">
        <v>279</v>
      </c>
      <c r="B9" s="90" t="s">
        <v>280</v>
      </c>
      <c r="C9" s="62">
        <v>659378</v>
      </c>
      <c r="D9" s="65">
        <v>659378</v>
      </c>
      <c r="E9" s="77">
        <v>659378</v>
      </c>
      <c r="F9" s="77">
        <v>0</v>
      </c>
      <c r="G9" s="77">
        <v>0</v>
      </c>
      <c r="H9" s="117">
        <v>0</v>
      </c>
      <c r="I9" s="76"/>
      <c r="J9" s="75"/>
      <c r="K9" s="75"/>
      <c r="L9" s="75"/>
    </row>
    <row r="10" spans="1:12" s="55" customFormat="1" ht="21" customHeight="1" x14ac:dyDescent="0.25">
      <c r="A10" s="84" t="s">
        <v>281</v>
      </c>
      <c r="B10" s="90" t="s">
        <v>282</v>
      </c>
      <c r="C10" s="62">
        <v>485050</v>
      </c>
      <c r="D10" s="63">
        <v>485050</v>
      </c>
      <c r="E10" s="77">
        <v>485050</v>
      </c>
      <c r="F10" s="77">
        <v>0</v>
      </c>
      <c r="G10" s="77">
        <v>0</v>
      </c>
      <c r="H10" s="117">
        <v>0</v>
      </c>
      <c r="I10" s="76"/>
      <c r="J10" s="75"/>
      <c r="K10" s="75"/>
      <c r="L10" s="75"/>
    </row>
    <row r="11" spans="1:12" s="55" customFormat="1" ht="21" customHeight="1" x14ac:dyDescent="0.25">
      <c r="A11" s="84" t="s">
        <v>283</v>
      </c>
      <c r="B11" s="90" t="s">
        <v>284</v>
      </c>
      <c r="C11" s="62">
        <v>413085</v>
      </c>
      <c r="D11" s="63">
        <v>413085</v>
      </c>
      <c r="E11" s="63">
        <v>413085</v>
      </c>
      <c r="F11" s="63">
        <v>0</v>
      </c>
      <c r="G11" s="63">
        <v>0</v>
      </c>
      <c r="H11" s="116">
        <v>0</v>
      </c>
      <c r="I11" s="76"/>
      <c r="J11" s="75"/>
      <c r="K11" s="75"/>
      <c r="L11" s="75"/>
    </row>
    <row r="12" spans="1:12" s="55" customFormat="1" ht="21" customHeight="1" x14ac:dyDescent="0.25">
      <c r="A12" s="84" t="s">
        <v>285</v>
      </c>
      <c r="B12" s="90" t="s">
        <v>286</v>
      </c>
      <c r="C12" s="62">
        <v>0</v>
      </c>
      <c r="D12" s="63">
        <v>0</v>
      </c>
      <c r="E12" s="77">
        <v>0</v>
      </c>
      <c r="F12" s="77">
        <v>0</v>
      </c>
      <c r="G12" s="77">
        <v>0</v>
      </c>
      <c r="H12" s="117">
        <v>0</v>
      </c>
      <c r="I12" s="76"/>
      <c r="J12" s="75"/>
      <c r="K12" s="75"/>
      <c r="L12" s="75"/>
    </row>
    <row r="13" spans="1:12" s="55" customFormat="1" ht="21" customHeight="1" x14ac:dyDescent="0.25">
      <c r="A13" s="84" t="s">
        <v>287</v>
      </c>
      <c r="B13" s="90" t="s">
        <v>288</v>
      </c>
      <c r="C13" s="62">
        <v>413085</v>
      </c>
      <c r="D13" s="63">
        <v>413085</v>
      </c>
      <c r="E13" s="77">
        <v>413085</v>
      </c>
      <c r="F13" s="77">
        <v>0</v>
      </c>
      <c r="G13" s="77">
        <v>0</v>
      </c>
      <c r="H13" s="117">
        <v>0</v>
      </c>
      <c r="I13" s="76"/>
      <c r="J13" s="75"/>
      <c r="K13" s="75"/>
      <c r="L13" s="75"/>
    </row>
    <row r="14" spans="1:12" s="55" customFormat="1" ht="21" customHeight="1" x14ac:dyDescent="0.25">
      <c r="A14" s="84" t="s">
        <v>289</v>
      </c>
      <c r="B14" s="90" t="s">
        <v>290</v>
      </c>
      <c r="C14" s="62">
        <v>27246656</v>
      </c>
      <c r="D14" s="63">
        <v>27246656</v>
      </c>
      <c r="E14" s="98">
        <v>25601119</v>
      </c>
      <c r="F14" s="77">
        <v>1645537</v>
      </c>
      <c r="G14" s="77">
        <v>0</v>
      </c>
      <c r="H14" s="117">
        <v>0</v>
      </c>
      <c r="I14" s="76"/>
      <c r="J14" s="75"/>
      <c r="K14" s="75"/>
      <c r="L14" s="75"/>
    </row>
    <row r="15" spans="1:12" s="55" customFormat="1" ht="21" customHeight="1" x14ac:dyDescent="0.25">
      <c r="A15" s="84" t="s">
        <v>452</v>
      </c>
      <c r="B15" s="90" t="s">
        <v>453</v>
      </c>
      <c r="C15" s="62">
        <v>0</v>
      </c>
      <c r="D15" s="63">
        <v>0</v>
      </c>
      <c r="E15" s="98">
        <v>0</v>
      </c>
      <c r="F15" s="77">
        <v>0</v>
      </c>
      <c r="G15" s="77">
        <v>0</v>
      </c>
      <c r="H15" s="117">
        <v>0</v>
      </c>
      <c r="I15" s="76"/>
      <c r="J15" s="75"/>
      <c r="K15" s="75"/>
      <c r="L15" s="75"/>
    </row>
    <row r="16" spans="1:12" s="55" customFormat="1" ht="21" customHeight="1" x14ac:dyDescent="0.25">
      <c r="A16" s="84" t="s">
        <v>291</v>
      </c>
      <c r="B16" s="90" t="s">
        <v>292</v>
      </c>
      <c r="C16" s="62">
        <v>0</v>
      </c>
      <c r="D16" s="63">
        <v>0</v>
      </c>
      <c r="E16" s="77">
        <v>0</v>
      </c>
      <c r="F16" s="77">
        <v>0</v>
      </c>
      <c r="G16" s="77">
        <v>0</v>
      </c>
      <c r="H16" s="117">
        <v>0</v>
      </c>
      <c r="I16" s="76"/>
      <c r="J16" s="75"/>
      <c r="K16" s="75"/>
      <c r="L16" s="75"/>
    </row>
    <row r="17" spans="1:9" s="55" customFormat="1" ht="21" customHeight="1" x14ac:dyDescent="0.25">
      <c r="A17" s="84" t="s">
        <v>293</v>
      </c>
      <c r="B17" s="90" t="s">
        <v>294</v>
      </c>
      <c r="C17" s="62">
        <v>413908</v>
      </c>
      <c r="D17" s="63">
        <v>413908</v>
      </c>
      <c r="E17" s="77">
        <v>413908</v>
      </c>
      <c r="F17" s="77">
        <v>0</v>
      </c>
      <c r="G17" s="77">
        <v>0</v>
      </c>
      <c r="H17" s="117">
        <v>0</v>
      </c>
      <c r="I17" s="76"/>
    </row>
    <row r="18" spans="1:9" s="55" customFormat="1" ht="21" customHeight="1" x14ac:dyDescent="0.25">
      <c r="A18" s="84" t="s">
        <v>295</v>
      </c>
      <c r="B18" s="90" t="s">
        <v>296</v>
      </c>
      <c r="C18" s="62">
        <v>3839391</v>
      </c>
      <c r="D18" s="63">
        <v>3839391</v>
      </c>
      <c r="E18" s="77">
        <v>3827793</v>
      </c>
      <c r="F18" s="77">
        <v>11598</v>
      </c>
      <c r="G18" s="77">
        <v>0</v>
      </c>
      <c r="H18" s="117">
        <v>0</v>
      </c>
      <c r="I18" s="76"/>
    </row>
    <row r="19" spans="1:9" s="55" customFormat="1" ht="21" customHeight="1" x14ac:dyDescent="0.25">
      <c r="A19" s="84" t="s">
        <v>297</v>
      </c>
      <c r="B19" s="90" t="s">
        <v>298</v>
      </c>
      <c r="C19" s="62">
        <v>0</v>
      </c>
      <c r="D19" s="63">
        <v>0</v>
      </c>
      <c r="E19" s="77">
        <v>0</v>
      </c>
      <c r="F19" s="77">
        <v>0</v>
      </c>
      <c r="G19" s="77">
        <v>0</v>
      </c>
      <c r="H19" s="117">
        <v>0</v>
      </c>
      <c r="I19" s="76"/>
    </row>
    <row r="20" spans="1:9" s="55" customFormat="1" ht="21" customHeight="1" x14ac:dyDescent="0.25">
      <c r="A20" s="84" t="s">
        <v>299</v>
      </c>
      <c r="B20" s="90" t="s">
        <v>300</v>
      </c>
      <c r="C20" s="62">
        <v>1047284</v>
      </c>
      <c r="D20" s="63">
        <v>1047284</v>
      </c>
      <c r="E20" s="63">
        <v>1047284</v>
      </c>
      <c r="F20" s="63">
        <v>0</v>
      </c>
      <c r="G20" s="63">
        <v>0</v>
      </c>
      <c r="H20" s="116">
        <v>0</v>
      </c>
      <c r="I20" s="76"/>
    </row>
    <row r="21" spans="1:9" s="55" customFormat="1" ht="21" customHeight="1" x14ac:dyDescent="0.25">
      <c r="A21" s="84" t="s">
        <v>301</v>
      </c>
      <c r="B21" s="90" t="s">
        <v>302</v>
      </c>
      <c r="C21" s="62">
        <v>1047284</v>
      </c>
      <c r="D21" s="63">
        <v>1047284</v>
      </c>
      <c r="E21" s="77">
        <v>1047284</v>
      </c>
      <c r="F21" s="77">
        <v>0</v>
      </c>
      <c r="G21" s="77">
        <v>0</v>
      </c>
      <c r="H21" s="117">
        <v>0</v>
      </c>
      <c r="I21" s="76"/>
    </row>
    <row r="22" spans="1:9" s="55" customFormat="1" ht="21" customHeight="1" x14ac:dyDescent="0.25">
      <c r="A22" s="84" t="s">
        <v>303</v>
      </c>
      <c r="B22" s="90" t="s">
        <v>304</v>
      </c>
      <c r="C22" s="62">
        <v>0</v>
      </c>
      <c r="D22" s="63">
        <v>0</v>
      </c>
      <c r="E22" s="77">
        <v>0</v>
      </c>
      <c r="F22" s="77">
        <v>0</v>
      </c>
      <c r="G22" s="77">
        <v>0</v>
      </c>
      <c r="H22" s="117">
        <v>0</v>
      </c>
      <c r="I22" s="76"/>
    </row>
    <row r="23" spans="1:9" s="55" customFormat="1" ht="21" customHeight="1" x14ac:dyDescent="0.25">
      <c r="A23" s="84" t="s">
        <v>305</v>
      </c>
      <c r="B23" s="90" t="s">
        <v>306</v>
      </c>
      <c r="C23" s="62">
        <v>0</v>
      </c>
      <c r="D23" s="63">
        <v>0</v>
      </c>
      <c r="E23" s="63">
        <v>0</v>
      </c>
      <c r="F23" s="63">
        <v>0</v>
      </c>
      <c r="G23" s="63">
        <v>0</v>
      </c>
      <c r="H23" s="116">
        <v>0</v>
      </c>
      <c r="I23" s="76"/>
    </row>
    <row r="24" spans="1:9" s="55" customFormat="1" ht="21" customHeight="1" x14ac:dyDescent="0.25">
      <c r="A24" s="84" t="s">
        <v>307</v>
      </c>
      <c r="B24" s="90" t="s">
        <v>454</v>
      </c>
      <c r="C24" s="62">
        <v>0</v>
      </c>
      <c r="D24" s="63">
        <v>0</v>
      </c>
      <c r="E24" s="77">
        <v>0</v>
      </c>
      <c r="F24" s="77">
        <v>0</v>
      </c>
      <c r="G24" s="77">
        <v>0</v>
      </c>
      <c r="H24" s="117">
        <v>0</v>
      </c>
      <c r="I24" s="76"/>
    </row>
    <row r="25" spans="1:9" s="55" customFormat="1" ht="21" customHeight="1" x14ac:dyDescent="0.25">
      <c r="A25" s="84" t="s">
        <v>308</v>
      </c>
      <c r="B25" s="90" t="s">
        <v>455</v>
      </c>
      <c r="C25" s="62">
        <v>0</v>
      </c>
      <c r="D25" s="63">
        <v>0</v>
      </c>
      <c r="E25" s="77">
        <v>0</v>
      </c>
      <c r="F25" s="77">
        <v>0</v>
      </c>
      <c r="G25" s="77">
        <v>0</v>
      </c>
      <c r="H25" s="117">
        <v>0</v>
      </c>
      <c r="I25" s="76"/>
    </row>
    <row r="26" spans="1:9" s="55" customFormat="1" ht="21" customHeight="1" x14ac:dyDescent="0.25">
      <c r="A26" s="84" t="s">
        <v>309</v>
      </c>
      <c r="B26" s="90" t="s">
        <v>310</v>
      </c>
      <c r="C26" s="62">
        <v>0</v>
      </c>
      <c r="D26" s="63">
        <v>0</v>
      </c>
      <c r="E26" s="77">
        <v>0</v>
      </c>
      <c r="F26" s="77">
        <v>0</v>
      </c>
      <c r="G26" s="77">
        <v>0</v>
      </c>
      <c r="H26" s="117">
        <v>0</v>
      </c>
      <c r="I26" s="76"/>
    </row>
    <row r="27" spans="1:9" s="55" customFormat="1" ht="21" customHeight="1" x14ac:dyDescent="0.25">
      <c r="A27" s="84" t="s">
        <v>311</v>
      </c>
      <c r="B27" s="90" t="s">
        <v>312</v>
      </c>
      <c r="C27" s="62">
        <v>76290651</v>
      </c>
      <c r="D27" s="63">
        <v>76290651</v>
      </c>
      <c r="E27" s="63">
        <v>2343327</v>
      </c>
      <c r="F27" s="63">
        <v>73947324</v>
      </c>
      <c r="G27" s="63">
        <v>0</v>
      </c>
      <c r="H27" s="116">
        <v>0</v>
      </c>
      <c r="I27" s="76"/>
    </row>
    <row r="28" spans="1:9" s="55" customFormat="1" ht="21" customHeight="1" x14ac:dyDescent="0.25">
      <c r="A28" s="84" t="s">
        <v>456</v>
      </c>
      <c r="B28" s="90" t="s">
        <v>457</v>
      </c>
      <c r="C28" s="62">
        <v>76290651</v>
      </c>
      <c r="D28" s="63">
        <v>76290651</v>
      </c>
      <c r="E28" s="77">
        <v>2343327</v>
      </c>
      <c r="F28" s="77">
        <v>73947324</v>
      </c>
      <c r="G28" s="77">
        <v>0</v>
      </c>
      <c r="H28" s="117">
        <v>0</v>
      </c>
      <c r="I28" s="76"/>
    </row>
    <row r="29" spans="1:9" s="55" customFormat="1" ht="21" customHeight="1" x14ac:dyDescent="0.25">
      <c r="A29" s="84" t="s">
        <v>313</v>
      </c>
      <c r="B29" s="90" t="s">
        <v>458</v>
      </c>
      <c r="C29" s="62">
        <v>0</v>
      </c>
      <c r="D29" s="63">
        <v>0</v>
      </c>
      <c r="E29" s="77">
        <v>0</v>
      </c>
      <c r="F29" s="77">
        <v>0</v>
      </c>
      <c r="G29" s="77">
        <v>0</v>
      </c>
      <c r="H29" s="117">
        <v>0</v>
      </c>
      <c r="I29" s="76"/>
    </row>
    <row r="30" spans="1:9" s="55" customFormat="1" ht="21" customHeight="1" x14ac:dyDescent="0.25">
      <c r="A30" s="84" t="s">
        <v>314</v>
      </c>
      <c r="B30" s="90" t="s">
        <v>315</v>
      </c>
      <c r="C30" s="62">
        <v>0</v>
      </c>
      <c r="D30" s="63">
        <v>0</v>
      </c>
      <c r="E30" s="77">
        <v>0</v>
      </c>
      <c r="F30" s="77">
        <v>0</v>
      </c>
      <c r="G30" s="77">
        <v>0</v>
      </c>
      <c r="H30" s="117">
        <v>0</v>
      </c>
      <c r="I30" s="76"/>
    </row>
    <row r="31" spans="1:9" s="55" customFormat="1" ht="21" customHeight="1" x14ac:dyDescent="0.25">
      <c r="A31" s="84" t="s">
        <v>459</v>
      </c>
      <c r="B31" s="90" t="s">
        <v>460</v>
      </c>
      <c r="C31" s="62">
        <v>0</v>
      </c>
      <c r="D31" s="63">
        <v>0</v>
      </c>
      <c r="E31" s="77">
        <v>0</v>
      </c>
      <c r="F31" s="77">
        <v>0</v>
      </c>
      <c r="G31" s="77">
        <v>0</v>
      </c>
      <c r="H31" s="117">
        <v>0</v>
      </c>
      <c r="I31" s="76"/>
    </row>
    <row r="32" spans="1:9" s="55" customFormat="1" ht="21" customHeight="1" x14ac:dyDescent="0.25">
      <c r="A32" s="84" t="s">
        <v>316</v>
      </c>
      <c r="B32" s="90" t="s">
        <v>317</v>
      </c>
      <c r="C32" s="62">
        <v>1941180</v>
      </c>
      <c r="D32" s="63">
        <v>1941180</v>
      </c>
      <c r="E32" s="77">
        <v>1928437</v>
      </c>
      <c r="F32" s="77">
        <v>12743</v>
      </c>
      <c r="G32" s="77">
        <v>0</v>
      </c>
      <c r="H32" s="117">
        <v>0</v>
      </c>
      <c r="I32" s="76"/>
    </row>
    <row r="33" spans="1:9" s="55" customFormat="1" ht="21" customHeight="1" x14ac:dyDescent="0.25">
      <c r="A33" s="84" t="s">
        <v>318</v>
      </c>
      <c r="B33" s="90" t="s">
        <v>461</v>
      </c>
      <c r="C33" s="87">
        <v>0</v>
      </c>
      <c r="D33" s="88">
        <v>0</v>
      </c>
      <c r="E33" s="88">
        <v>0</v>
      </c>
      <c r="F33" s="88">
        <v>0</v>
      </c>
      <c r="G33" s="88">
        <v>0</v>
      </c>
      <c r="H33" s="118">
        <v>0</v>
      </c>
      <c r="I33" s="76"/>
    </row>
    <row r="34" spans="1:9" s="55" customFormat="1" ht="21" customHeight="1" x14ac:dyDescent="0.25">
      <c r="A34" s="84" t="s">
        <v>319</v>
      </c>
      <c r="B34" s="90" t="s">
        <v>300</v>
      </c>
      <c r="C34" s="62">
        <v>0</v>
      </c>
      <c r="D34" s="63">
        <v>0</v>
      </c>
      <c r="E34" s="63">
        <v>0</v>
      </c>
      <c r="F34" s="63">
        <v>0</v>
      </c>
      <c r="G34" s="63">
        <v>0</v>
      </c>
      <c r="H34" s="116">
        <v>0</v>
      </c>
      <c r="I34" s="76"/>
    </row>
    <row r="35" spans="1:9" s="55" customFormat="1" ht="21" customHeight="1" x14ac:dyDescent="0.25">
      <c r="A35" s="84" t="s">
        <v>320</v>
      </c>
      <c r="B35" s="90" t="s">
        <v>321</v>
      </c>
      <c r="C35" s="62">
        <v>0</v>
      </c>
      <c r="D35" s="63">
        <v>0</v>
      </c>
      <c r="E35" s="77">
        <v>0</v>
      </c>
      <c r="F35" s="77">
        <v>0</v>
      </c>
      <c r="G35" s="77">
        <v>0</v>
      </c>
      <c r="H35" s="117">
        <v>0</v>
      </c>
      <c r="I35" s="76"/>
    </row>
    <row r="36" spans="1:9" s="55" customFormat="1" ht="21" customHeight="1" x14ac:dyDescent="0.25">
      <c r="A36" s="84" t="s">
        <v>322</v>
      </c>
      <c r="B36" s="90" t="s">
        <v>323</v>
      </c>
      <c r="C36" s="62">
        <v>0</v>
      </c>
      <c r="D36" s="63">
        <v>0</v>
      </c>
      <c r="E36" s="77">
        <v>0</v>
      </c>
      <c r="F36" s="77">
        <v>0</v>
      </c>
      <c r="G36" s="77">
        <v>0</v>
      </c>
      <c r="H36" s="117">
        <v>0</v>
      </c>
      <c r="I36" s="76"/>
    </row>
    <row r="37" spans="1:9" s="55" customFormat="1" ht="21" customHeight="1" x14ac:dyDescent="0.25">
      <c r="A37" s="84" t="s">
        <v>324</v>
      </c>
      <c r="B37" s="90" t="s">
        <v>462</v>
      </c>
      <c r="C37" s="62">
        <v>0</v>
      </c>
      <c r="D37" s="63">
        <v>0</v>
      </c>
      <c r="E37" s="77">
        <v>0</v>
      </c>
      <c r="F37" s="77">
        <v>0</v>
      </c>
      <c r="G37" s="77">
        <v>0</v>
      </c>
      <c r="H37" s="117">
        <v>0</v>
      </c>
      <c r="I37" s="76"/>
    </row>
    <row r="38" spans="1:9" s="55" customFormat="1" ht="21" customHeight="1" x14ac:dyDescent="0.25">
      <c r="A38" s="84" t="s">
        <v>325</v>
      </c>
      <c r="B38" s="90" t="s">
        <v>326</v>
      </c>
      <c r="C38" s="87">
        <v>0</v>
      </c>
      <c r="D38" s="88">
        <v>0</v>
      </c>
      <c r="E38" s="88">
        <v>0</v>
      </c>
      <c r="F38" s="61"/>
      <c r="G38" s="88">
        <v>0</v>
      </c>
      <c r="H38" s="119"/>
      <c r="I38" s="76"/>
    </row>
    <row r="39" spans="1:9" s="55" customFormat="1" ht="21" customHeight="1" x14ac:dyDescent="0.25">
      <c r="A39" s="84" t="s">
        <v>463</v>
      </c>
      <c r="B39" s="90" t="s">
        <v>464</v>
      </c>
      <c r="C39" s="62">
        <v>0</v>
      </c>
      <c r="D39" s="63">
        <v>0</v>
      </c>
      <c r="E39" s="77">
        <v>0</v>
      </c>
      <c r="F39" s="61"/>
      <c r="G39" s="77">
        <v>0</v>
      </c>
      <c r="H39" s="119"/>
      <c r="I39" s="76"/>
    </row>
    <row r="40" spans="1:9" s="55" customFormat="1" ht="21" customHeight="1" x14ac:dyDescent="0.25">
      <c r="A40" s="84"/>
      <c r="B40" s="90" t="s">
        <v>327</v>
      </c>
      <c r="C40" s="87">
        <v>7986772</v>
      </c>
      <c r="D40" s="88">
        <v>7986772</v>
      </c>
      <c r="E40" s="88">
        <v>7986772</v>
      </c>
      <c r="F40" s="61"/>
      <c r="G40" s="88">
        <v>0</v>
      </c>
      <c r="H40" s="119"/>
      <c r="I40" s="76"/>
    </row>
    <row r="41" spans="1:9" s="55" customFormat="1" ht="21" customHeight="1" x14ac:dyDescent="0.25">
      <c r="A41" s="84" t="s">
        <v>328</v>
      </c>
      <c r="B41" s="90" t="s">
        <v>465</v>
      </c>
      <c r="C41" s="62">
        <v>7986772</v>
      </c>
      <c r="D41" s="63">
        <v>7986772</v>
      </c>
      <c r="E41" s="77">
        <v>7986772</v>
      </c>
      <c r="F41" s="61"/>
      <c r="G41" s="77">
        <v>0</v>
      </c>
      <c r="H41" s="119"/>
      <c r="I41" s="76"/>
    </row>
    <row r="42" spans="1:9" s="55" customFormat="1" ht="21" customHeight="1" x14ac:dyDescent="0.25">
      <c r="A42" s="84" t="s">
        <v>329</v>
      </c>
      <c r="B42" s="90" t="s">
        <v>466</v>
      </c>
      <c r="C42" s="62">
        <v>0</v>
      </c>
      <c r="D42" s="63">
        <v>0</v>
      </c>
      <c r="E42" s="77">
        <v>0</v>
      </c>
      <c r="F42" s="61"/>
      <c r="G42" s="77">
        <v>0</v>
      </c>
      <c r="H42" s="119"/>
      <c r="I42" s="76"/>
    </row>
    <row r="43" spans="1:9" s="55" customFormat="1" ht="21" customHeight="1" x14ac:dyDescent="0.25">
      <c r="A43" s="84" t="s">
        <v>330</v>
      </c>
      <c r="B43" s="90" t="s">
        <v>467</v>
      </c>
      <c r="C43" s="62">
        <v>0</v>
      </c>
      <c r="D43" s="63">
        <v>0</v>
      </c>
      <c r="E43" s="77">
        <v>0</v>
      </c>
      <c r="F43" s="61"/>
      <c r="G43" s="77">
        <v>0</v>
      </c>
      <c r="H43" s="119"/>
      <c r="I43" s="76"/>
    </row>
    <row r="44" spans="1:9" s="55" customFormat="1" ht="21" customHeight="1" x14ac:dyDescent="0.25">
      <c r="A44" s="84" t="s">
        <v>331</v>
      </c>
      <c r="B44" s="90" t="s">
        <v>468</v>
      </c>
      <c r="C44" s="62">
        <v>0</v>
      </c>
      <c r="D44" s="63">
        <v>0</v>
      </c>
      <c r="E44" s="77">
        <v>0</v>
      </c>
      <c r="F44" s="61"/>
      <c r="G44" s="77">
        <v>0</v>
      </c>
      <c r="H44" s="119"/>
      <c r="I44" s="76"/>
    </row>
    <row r="45" spans="1:9" s="55" customFormat="1" ht="21" customHeight="1" x14ac:dyDescent="0.25">
      <c r="A45" s="84" t="s">
        <v>332</v>
      </c>
      <c r="B45" s="90" t="s">
        <v>469</v>
      </c>
      <c r="C45" s="62">
        <v>0</v>
      </c>
      <c r="D45" s="63">
        <v>0</v>
      </c>
      <c r="E45" s="77">
        <v>0</v>
      </c>
      <c r="F45" s="61"/>
      <c r="G45" s="77">
        <v>0</v>
      </c>
      <c r="H45" s="119"/>
      <c r="I45" s="76"/>
    </row>
    <row r="46" spans="1:9" s="55" customFormat="1" ht="21" customHeight="1" x14ac:dyDescent="0.25">
      <c r="A46" s="84" t="s">
        <v>470</v>
      </c>
      <c r="B46" s="90" t="s">
        <v>471</v>
      </c>
      <c r="C46" s="62">
        <v>0</v>
      </c>
      <c r="D46" s="63">
        <v>0</v>
      </c>
      <c r="E46" s="77">
        <v>0</v>
      </c>
      <c r="F46" s="61"/>
      <c r="G46" s="77">
        <v>0</v>
      </c>
      <c r="H46" s="119"/>
      <c r="I46" s="76"/>
    </row>
    <row r="47" spans="1:9" s="55" customFormat="1" ht="21" customHeight="1" x14ac:dyDescent="0.25">
      <c r="A47" s="84" t="s">
        <v>472</v>
      </c>
      <c r="B47" s="90" t="s">
        <v>473</v>
      </c>
      <c r="C47" s="62">
        <v>0</v>
      </c>
      <c r="D47" s="63">
        <v>0</v>
      </c>
      <c r="E47" s="77">
        <v>0</v>
      </c>
      <c r="F47" s="61"/>
      <c r="G47" s="77">
        <v>0</v>
      </c>
      <c r="H47" s="119"/>
      <c r="I47" s="76"/>
    </row>
    <row r="48" spans="1:9" s="55" customFormat="1" ht="21" customHeight="1" x14ac:dyDescent="0.25">
      <c r="A48" s="84" t="s">
        <v>333</v>
      </c>
      <c r="B48" s="90" t="s">
        <v>474</v>
      </c>
      <c r="C48" s="87">
        <v>121980108</v>
      </c>
      <c r="D48" s="88">
        <v>121980108</v>
      </c>
      <c r="E48" s="61"/>
      <c r="F48" s="61"/>
      <c r="G48" s="88">
        <v>0</v>
      </c>
      <c r="H48" s="119"/>
      <c r="I48" s="76"/>
    </row>
    <row r="49" spans="1:9" s="55" customFormat="1" ht="21" customHeight="1" x14ac:dyDescent="0.25">
      <c r="A49" s="84"/>
      <c r="B49" s="90" t="s">
        <v>449</v>
      </c>
      <c r="C49" s="87">
        <v>64995386</v>
      </c>
      <c r="D49" s="88">
        <v>64995386</v>
      </c>
      <c r="E49" s="88">
        <v>61650536</v>
      </c>
      <c r="F49" s="88">
        <v>3344850</v>
      </c>
      <c r="G49" s="88">
        <v>0</v>
      </c>
      <c r="H49" s="118">
        <v>0</v>
      </c>
      <c r="I49" s="76"/>
    </row>
    <row r="50" spans="1:9" s="55" customFormat="1" ht="21" customHeight="1" x14ac:dyDescent="0.25">
      <c r="A50" s="84" t="s">
        <v>334</v>
      </c>
      <c r="B50" s="90" t="s">
        <v>451</v>
      </c>
      <c r="C50" s="87">
        <v>63314660</v>
      </c>
      <c r="D50" s="88">
        <v>63314660</v>
      </c>
      <c r="E50" s="88">
        <v>61270536</v>
      </c>
      <c r="F50" s="88">
        <v>2044124</v>
      </c>
      <c r="G50" s="88">
        <v>0</v>
      </c>
      <c r="H50" s="118">
        <v>0</v>
      </c>
      <c r="I50" s="76"/>
    </row>
    <row r="51" spans="1:9" s="55" customFormat="1" ht="21" customHeight="1" x14ac:dyDescent="0.25">
      <c r="A51" s="84" t="s">
        <v>335</v>
      </c>
      <c r="B51" s="90" t="s">
        <v>336</v>
      </c>
      <c r="C51" s="62">
        <v>33063995</v>
      </c>
      <c r="D51" s="63">
        <v>33063995</v>
      </c>
      <c r="E51" s="63">
        <v>31061909</v>
      </c>
      <c r="F51" s="63">
        <v>2002086</v>
      </c>
      <c r="G51" s="63">
        <v>0</v>
      </c>
      <c r="H51" s="116">
        <v>0</v>
      </c>
      <c r="I51" s="76"/>
    </row>
    <row r="52" spans="1:9" s="55" customFormat="1" ht="21" customHeight="1" x14ac:dyDescent="0.25">
      <c r="A52" s="84" t="s">
        <v>475</v>
      </c>
      <c r="B52" s="90" t="s">
        <v>476</v>
      </c>
      <c r="C52" s="62">
        <v>9119277</v>
      </c>
      <c r="D52" s="63">
        <v>9119277</v>
      </c>
      <c r="E52" s="77">
        <v>9119277</v>
      </c>
      <c r="F52" s="77">
        <v>0</v>
      </c>
      <c r="G52" s="77">
        <v>0</v>
      </c>
      <c r="H52" s="117">
        <v>0</v>
      </c>
      <c r="I52" s="76"/>
    </row>
    <row r="53" spans="1:9" s="55" customFormat="1" ht="21" customHeight="1" x14ac:dyDescent="0.25">
      <c r="A53" s="84" t="s">
        <v>337</v>
      </c>
      <c r="B53" s="90" t="s">
        <v>338</v>
      </c>
      <c r="C53" s="62">
        <v>8981943</v>
      </c>
      <c r="D53" s="63">
        <v>8981943</v>
      </c>
      <c r="E53" s="77">
        <v>7017246</v>
      </c>
      <c r="F53" s="77">
        <v>1964697</v>
      </c>
      <c r="G53" s="77">
        <v>0</v>
      </c>
      <c r="H53" s="117">
        <v>0</v>
      </c>
      <c r="I53" s="76"/>
    </row>
    <row r="54" spans="1:9" s="55" customFormat="1" ht="21" customHeight="1" x14ac:dyDescent="0.25">
      <c r="A54" s="84" t="s">
        <v>339</v>
      </c>
      <c r="B54" s="90" t="s">
        <v>340</v>
      </c>
      <c r="C54" s="62">
        <v>13430091</v>
      </c>
      <c r="D54" s="63">
        <v>13430091</v>
      </c>
      <c r="E54" s="77">
        <v>13392702</v>
      </c>
      <c r="F54" s="77">
        <v>37389</v>
      </c>
      <c r="G54" s="77">
        <v>0</v>
      </c>
      <c r="H54" s="117">
        <v>0</v>
      </c>
      <c r="I54" s="76"/>
    </row>
    <row r="55" spans="1:9" s="55" customFormat="1" ht="21" customHeight="1" x14ac:dyDescent="0.25">
      <c r="A55" s="84" t="s">
        <v>341</v>
      </c>
      <c r="B55" s="90" t="s">
        <v>342</v>
      </c>
      <c r="C55" s="62">
        <v>1532684</v>
      </c>
      <c r="D55" s="63">
        <v>1532684</v>
      </c>
      <c r="E55" s="77">
        <v>1532684</v>
      </c>
      <c r="F55" s="77">
        <v>0</v>
      </c>
      <c r="G55" s="77">
        <v>0</v>
      </c>
      <c r="H55" s="117">
        <v>0</v>
      </c>
      <c r="I55" s="76"/>
    </row>
    <row r="56" spans="1:9" s="55" customFormat="1" ht="21" customHeight="1" x14ac:dyDescent="0.25">
      <c r="A56" s="84" t="s">
        <v>343</v>
      </c>
      <c r="B56" s="90" t="s">
        <v>344</v>
      </c>
      <c r="C56" s="62">
        <v>1511823</v>
      </c>
      <c r="D56" s="63">
        <v>1511823</v>
      </c>
      <c r="E56" s="63">
        <v>1511823</v>
      </c>
      <c r="F56" s="63">
        <v>0</v>
      </c>
      <c r="G56" s="63">
        <v>0</v>
      </c>
      <c r="H56" s="116">
        <v>0</v>
      </c>
      <c r="I56" s="76"/>
    </row>
    <row r="57" spans="1:9" s="55" customFormat="1" ht="21" customHeight="1" x14ac:dyDescent="0.25">
      <c r="A57" s="84" t="s">
        <v>345</v>
      </c>
      <c r="B57" s="90" t="s">
        <v>346</v>
      </c>
      <c r="C57" s="62">
        <v>1511823</v>
      </c>
      <c r="D57" s="63">
        <v>1511823</v>
      </c>
      <c r="E57" s="77">
        <v>1511823</v>
      </c>
      <c r="F57" s="77">
        <v>0</v>
      </c>
      <c r="G57" s="77">
        <v>0</v>
      </c>
      <c r="H57" s="117">
        <v>0</v>
      </c>
      <c r="I57" s="76"/>
    </row>
    <row r="58" spans="1:9" s="55" customFormat="1" ht="21" customHeight="1" x14ac:dyDescent="0.25">
      <c r="A58" s="84" t="s">
        <v>347</v>
      </c>
      <c r="B58" s="90" t="s">
        <v>348</v>
      </c>
      <c r="C58" s="62">
        <v>0</v>
      </c>
      <c r="D58" s="63">
        <v>0</v>
      </c>
      <c r="E58" s="77">
        <v>0</v>
      </c>
      <c r="F58" s="77">
        <v>0</v>
      </c>
      <c r="G58" s="77">
        <v>0</v>
      </c>
      <c r="H58" s="117">
        <v>0</v>
      </c>
      <c r="I58" s="76"/>
    </row>
    <row r="59" spans="1:9" s="55" customFormat="1" ht="21" customHeight="1" x14ac:dyDescent="0.25">
      <c r="A59" s="84" t="s">
        <v>349</v>
      </c>
      <c r="B59" s="90" t="s">
        <v>350</v>
      </c>
      <c r="C59" s="62">
        <v>0</v>
      </c>
      <c r="D59" s="63">
        <v>0</v>
      </c>
      <c r="E59" s="77">
        <v>0</v>
      </c>
      <c r="F59" s="77">
        <v>0</v>
      </c>
      <c r="G59" s="77">
        <v>0</v>
      </c>
      <c r="H59" s="117">
        <v>0</v>
      </c>
      <c r="I59" s="76"/>
    </row>
    <row r="60" spans="1:9" s="55" customFormat="1" ht="21" customHeight="1" x14ac:dyDescent="0.25">
      <c r="A60" s="84" t="s">
        <v>351</v>
      </c>
      <c r="B60" s="90" t="s">
        <v>352</v>
      </c>
      <c r="C60" s="62">
        <v>5714049</v>
      </c>
      <c r="D60" s="63">
        <v>5714049</v>
      </c>
      <c r="E60" s="63">
        <v>5672011</v>
      </c>
      <c r="F60" s="63">
        <v>42038</v>
      </c>
      <c r="G60" s="63">
        <v>0</v>
      </c>
      <c r="H60" s="116">
        <v>0</v>
      </c>
      <c r="I60" s="76"/>
    </row>
    <row r="61" spans="1:9" s="55" customFormat="1" ht="21" customHeight="1" x14ac:dyDescent="0.25">
      <c r="A61" s="84" t="s">
        <v>353</v>
      </c>
      <c r="B61" s="90" t="s">
        <v>354</v>
      </c>
      <c r="C61" s="62">
        <v>1427469</v>
      </c>
      <c r="D61" s="63">
        <v>1427469</v>
      </c>
      <c r="E61" s="77">
        <v>1427469</v>
      </c>
      <c r="F61" s="77">
        <v>0</v>
      </c>
      <c r="G61" s="77">
        <v>0</v>
      </c>
      <c r="H61" s="117">
        <v>0</v>
      </c>
      <c r="I61" s="76"/>
    </row>
    <row r="62" spans="1:9" s="55" customFormat="1" ht="21" customHeight="1" x14ac:dyDescent="0.25">
      <c r="A62" s="84" t="s">
        <v>355</v>
      </c>
      <c r="B62" s="90" t="s">
        <v>356</v>
      </c>
      <c r="C62" s="62">
        <v>1300</v>
      </c>
      <c r="D62" s="63">
        <v>1300</v>
      </c>
      <c r="E62" s="77">
        <v>1300</v>
      </c>
      <c r="F62" s="77">
        <v>0</v>
      </c>
      <c r="G62" s="77">
        <v>0</v>
      </c>
      <c r="H62" s="117">
        <v>0</v>
      </c>
      <c r="I62" s="76"/>
    </row>
    <row r="63" spans="1:9" s="55" customFormat="1" ht="21" customHeight="1" x14ac:dyDescent="0.25">
      <c r="A63" s="84" t="s">
        <v>357</v>
      </c>
      <c r="B63" s="90" t="s">
        <v>358</v>
      </c>
      <c r="C63" s="62">
        <v>1879891</v>
      </c>
      <c r="D63" s="63">
        <v>1879891</v>
      </c>
      <c r="E63" s="77">
        <v>1879891</v>
      </c>
      <c r="F63" s="77">
        <v>0</v>
      </c>
      <c r="G63" s="77">
        <v>0</v>
      </c>
      <c r="H63" s="117">
        <v>0</v>
      </c>
      <c r="I63" s="76"/>
    </row>
    <row r="64" spans="1:9" s="55" customFormat="1" ht="21" customHeight="1" x14ac:dyDescent="0.25">
      <c r="A64" s="84" t="s">
        <v>359</v>
      </c>
      <c r="B64" s="90" t="s">
        <v>360</v>
      </c>
      <c r="C64" s="62">
        <v>2405389</v>
      </c>
      <c r="D64" s="63">
        <v>2405389</v>
      </c>
      <c r="E64" s="77">
        <v>2363351</v>
      </c>
      <c r="F64" s="77">
        <v>42038</v>
      </c>
      <c r="G64" s="77">
        <v>0</v>
      </c>
      <c r="H64" s="117">
        <v>0</v>
      </c>
      <c r="I64" s="76"/>
    </row>
    <row r="65" spans="1:9" s="55" customFormat="1" ht="21" customHeight="1" x14ac:dyDescent="0.25">
      <c r="A65" s="84" t="s">
        <v>361</v>
      </c>
      <c r="B65" s="90" t="s">
        <v>362</v>
      </c>
      <c r="C65" s="62">
        <v>2079132</v>
      </c>
      <c r="D65" s="63">
        <v>2079132</v>
      </c>
      <c r="E65" s="63">
        <v>2079132</v>
      </c>
      <c r="F65" s="63">
        <v>0</v>
      </c>
      <c r="G65" s="63">
        <v>0</v>
      </c>
      <c r="H65" s="116">
        <v>0</v>
      </c>
      <c r="I65" s="76"/>
    </row>
    <row r="66" spans="1:9" s="55" customFormat="1" ht="21" customHeight="1" x14ac:dyDescent="0.25">
      <c r="A66" s="84" t="s">
        <v>363</v>
      </c>
      <c r="B66" s="90" t="s">
        <v>364</v>
      </c>
      <c r="C66" s="62">
        <v>0</v>
      </c>
      <c r="D66" s="63">
        <v>0</v>
      </c>
      <c r="E66" s="77">
        <v>0</v>
      </c>
      <c r="F66" s="77">
        <v>0</v>
      </c>
      <c r="G66" s="77">
        <v>0</v>
      </c>
      <c r="H66" s="117">
        <v>0</v>
      </c>
      <c r="I66" s="76"/>
    </row>
    <row r="67" spans="1:9" s="55" customFormat="1" ht="21" customHeight="1" x14ac:dyDescent="0.25">
      <c r="A67" s="84" t="s">
        <v>365</v>
      </c>
      <c r="B67" s="90" t="s">
        <v>366</v>
      </c>
      <c r="C67" s="62">
        <v>133578</v>
      </c>
      <c r="D67" s="63">
        <v>133578</v>
      </c>
      <c r="E67" s="77">
        <v>133578</v>
      </c>
      <c r="F67" s="77">
        <v>0</v>
      </c>
      <c r="G67" s="77">
        <v>0</v>
      </c>
      <c r="H67" s="117">
        <v>0</v>
      </c>
      <c r="I67" s="76"/>
    </row>
    <row r="68" spans="1:9" s="55" customFormat="1" ht="21" customHeight="1" x14ac:dyDescent="0.25">
      <c r="A68" s="84" t="s">
        <v>367</v>
      </c>
      <c r="B68" s="90" t="s">
        <v>368</v>
      </c>
      <c r="C68" s="62">
        <v>1945554</v>
      </c>
      <c r="D68" s="63">
        <v>1945554</v>
      </c>
      <c r="E68" s="77">
        <v>1945554</v>
      </c>
      <c r="F68" s="77">
        <v>0</v>
      </c>
      <c r="G68" s="77">
        <v>0</v>
      </c>
      <c r="H68" s="117">
        <v>0</v>
      </c>
      <c r="I68" s="76"/>
    </row>
    <row r="69" spans="1:9" s="55" customFormat="1" ht="21" customHeight="1" x14ac:dyDescent="0.25">
      <c r="A69" s="84" t="s">
        <v>369</v>
      </c>
      <c r="B69" s="90" t="s">
        <v>370</v>
      </c>
      <c r="C69" s="62">
        <v>0</v>
      </c>
      <c r="D69" s="63">
        <v>0</v>
      </c>
      <c r="E69" s="77">
        <v>0</v>
      </c>
      <c r="F69" s="77">
        <v>0</v>
      </c>
      <c r="G69" s="77">
        <v>0</v>
      </c>
      <c r="H69" s="117">
        <v>0</v>
      </c>
      <c r="I69" s="76"/>
    </row>
    <row r="70" spans="1:9" s="55" customFormat="1" ht="21" customHeight="1" x14ac:dyDescent="0.25">
      <c r="A70" s="84" t="s">
        <v>371</v>
      </c>
      <c r="B70" s="90" t="s">
        <v>372</v>
      </c>
      <c r="C70" s="62">
        <v>0</v>
      </c>
      <c r="D70" s="63">
        <v>0</v>
      </c>
      <c r="E70" s="77">
        <v>0</v>
      </c>
      <c r="F70" s="77">
        <v>0</v>
      </c>
      <c r="G70" s="77">
        <v>0</v>
      </c>
      <c r="H70" s="117">
        <v>0</v>
      </c>
      <c r="I70" s="76"/>
    </row>
    <row r="71" spans="1:9" s="55" customFormat="1" ht="21" customHeight="1" x14ac:dyDescent="0.25">
      <c r="A71" s="84" t="s">
        <v>373</v>
      </c>
      <c r="B71" s="90" t="s">
        <v>374</v>
      </c>
      <c r="C71" s="62">
        <v>16648300</v>
      </c>
      <c r="D71" s="63">
        <v>16648300</v>
      </c>
      <c r="E71" s="63">
        <v>16648300</v>
      </c>
      <c r="F71" s="63">
        <v>0</v>
      </c>
      <c r="G71" s="63">
        <v>0</v>
      </c>
      <c r="H71" s="116">
        <v>0</v>
      </c>
      <c r="I71" s="76"/>
    </row>
    <row r="72" spans="1:9" s="55" customFormat="1" ht="21" customHeight="1" x14ac:dyDescent="0.25">
      <c r="A72" s="84" t="s">
        <v>375</v>
      </c>
      <c r="B72" s="90" t="s">
        <v>376</v>
      </c>
      <c r="C72" s="62">
        <v>53000</v>
      </c>
      <c r="D72" s="63">
        <v>53000</v>
      </c>
      <c r="E72" s="77">
        <v>53000</v>
      </c>
      <c r="F72" s="77">
        <v>0</v>
      </c>
      <c r="G72" s="77">
        <v>0</v>
      </c>
      <c r="H72" s="117">
        <v>0</v>
      </c>
      <c r="I72" s="76"/>
    </row>
    <row r="73" spans="1:9" s="55" customFormat="1" ht="21" customHeight="1" x14ac:dyDescent="0.25">
      <c r="A73" s="84" t="s">
        <v>377</v>
      </c>
      <c r="B73" s="90" t="s">
        <v>378</v>
      </c>
      <c r="C73" s="62">
        <v>16595300</v>
      </c>
      <c r="D73" s="63">
        <v>16595300</v>
      </c>
      <c r="E73" s="77">
        <v>16595300</v>
      </c>
      <c r="F73" s="77">
        <v>0</v>
      </c>
      <c r="G73" s="77">
        <v>0</v>
      </c>
      <c r="H73" s="117">
        <v>0</v>
      </c>
      <c r="I73" s="76"/>
    </row>
    <row r="74" spans="1:9" s="55" customFormat="1" ht="21" customHeight="1" x14ac:dyDescent="0.25">
      <c r="A74" s="84" t="s">
        <v>379</v>
      </c>
      <c r="B74" s="90" t="s">
        <v>380</v>
      </c>
      <c r="C74" s="62">
        <v>4262511</v>
      </c>
      <c r="D74" s="63">
        <v>4262511</v>
      </c>
      <c r="E74" s="63">
        <v>4262511</v>
      </c>
      <c r="F74" s="63">
        <v>0</v>
      </c>
      <c r="G74" s="63">
        <v>0</v>
      </c>
      <c r="H74" s="116">
        <v>0</v>
      </c>
      <c r="I74" s="76"/>
    </row>
    <row r="75" spans="1:9" s="55" customFormat="1" ht="21" customHeight="1" x14ac:dyDescent="0.25">
      <c r="A75" s="84" t="s">
        <v>381</v>
      </c>
      <c r="B75" s="90" t="s">
        <v>382</v>
      </c>
      <c r="C75" s="62">
        <v>4262511</v>
      </c>
      <c r="D75" s="63">
        <v>4262511</v>
      </c>
      <c r="E75" s="77">
        <v>4262511</v>
      </c>
      <c r="F75" s="77">
        <v>0</v>
      </c>
      <c r="G75" s="77">
        <v>0</v>
      </c>
      <c r="H75" s="117">
        <v>0</v>
      </c>
      <c r="I75" s="76"/>
    </row>
    <row r="76" spans="1:9" s="55" customFormat="1" ht="21" customHeight="1" x14ac:dyDescent="0.25">
      <c r="A76" s="84" t="s">
        <v>383</v>
      </c>
      <c r="B76" s="90" t="s">
        <v>384</v>
      </c>
      <c r="C76" s="62">
        <v>0</v>
      </c>
      <c r="D76" s="63">
        <v>0</v>
      </c>
      <c r="E76" s="77">
        <v>0</v>
      </c>
      <c r="F76" s="77">
        <v>0</v>
      </c>
      <c r="G76" s="77">
        <v>0</v>
      </c>
      <c r="H76" s="117">
        <v>0</v>
      </c>
      <c r="I76" s="76"/>
    </row>
    <row r="77" spans="1:9" s="55" customFormat="1" ht="21" customHeight="1" x14ac:dyDescent="0.25">
      <c r="A77" s="84" t="s">
        <v>385</v>
      </c>
      <c r="B77" s="90" t="s">
        <v>386</v>
      </c>
      <c r="C77" s="62">
        <v>0</v>
      </c>
      <c r="D77" s="63">
        <v>0</v>
      </c>
      <c r="E77" s="63">
        <v>0</v>
      </c>
      <c r="F77" s="63">
        <v>0</v>
      </c>
      <c r="G77" s="63">
        <v>0</v>
      </c>
      <c r="H77" s="116">
        <v>0</v>
      </c>
      <c r="I77" s="76"/>
    </row>
    <row r="78" spans="1:9" s="55" customFormat="1" ht="21" customHeight="1" x14ac:dyDescent="0.25">
      <c r="A78" s="84" t="s">
        <v>387</v>
      </c>
      <c r="B78" s="90" t="s">
        <v>388</v>
      </c>
      <c r="C78" s="62">
        <v>0</v>
      </c>
      <c r="D78" s="63">
        <v>0</v>
      </c>
      <c r="E78" s="77">
        <v>0</v>
      </c>
      <c r="F78" s="77">
        <v>0</v>
      </c>
      <c r="G78" s="77">
        <v>0</v>
      </c>
      <c r="H78" s="117">
        <v>0</v>
      </c>
      <c r="I78" s="76"/>
    </row>
    <row r="79" spans="1:9" s="55" customFormat="1" ht="21" customHeight="1" x14ac:dyDescent="0.25">
      <c r="A79" s="84" t="s">
        <v>389</v>
      </c>
      <c r="B79" s="90" t="s">
        <v>390</v>
      </c>
      <c r="C79" s="62">
        <v>0</v>
      </c>
      <c r="D79" s="63">
        <v>0</v>
      </c>
      <c r="E79" s="77">
        <v>0</v>
      </c>
      <c r="F79" s="77">
        <v>0</v>
      </c>
      <c r="G79" s="77">
        <v>0</v>
      </c>
      <c r="H79" s="117">
        <v>0</v>
      </c>
      <c r="I79" s="76"/>
    </row>
    <row r="80" spans="1:9" s="55" customFormat="1" ht="21" customHeight="1" x14ac:dyDescent="0.25">
      <c r="A80" s="84" t="s">
        <v>391</v>
      </c>
      <c r="B80" s="90" t="s">
        <v>477</v>
      </c>
      <c r="C80" s="62">
        <v>0</v>
      </c>
      <c r="D80" s="63">
        <v>0</v>
      </c>
      <c r="E80" s="63">
        <v>0</v>
      </c>
      <c r="F80" s="63">
        <v>0</v>
      </c>
      <c r="G80" s="63">
        <v>0</v>
      </c>
      <c r="H80" s="116">
        <v>0</v>
      </c>
      <c r="I80" s="76"/>
    </row>
    <row r="81" spans="1:9" s="55" customFormat="1" ht="21" customHeight="1" x14ac:dyDescent="0.25">
      <c r="A81" s="84" t="s">
        <v>392</v>
      </c>
      <c r="B81" s="90" t="s">
        <v>393</v>
      </c>
      <c r="C81" s="62">
        <v>0</v>
      </c>
      <c r="D81" s="63">
        <v>0</v>
      </c>
      <c r="E81" s="77">
        <v>0</v>
      </c>
      <c r="F81" s="77">
        <v>0</v>
      </c>
      <c r="G81" s="77">
        <v>0</v>
      </c>
      <c r="H81" s="117">
        <v>0</v>
      </c>
      <c r="I81" s="76"/>
    </row>
    <row r="82" spans="1:9" s="55" customFormat="1" ht="21" customHeight="1" x14ac:dyDescent="0.25">
      <c r="A82" s="84" t="s">
        <v>394</v>
      </c>
      <c r="B82" s="90" t="s">
        <v>395</v>
      </c>
      <c r="C82" s="62">
        <v>34850</v>
      </c>
      <c r="D82" s="63">
        <v>34850</v>
      </c>
      <c r="E82" s="63">
        <v>34850</v>
      </c>
      <c r="F82" s="63">
        <v>0</v>
      </c>
      <c r="G82" s="63">
        <v>0</v>
      </c>
      <c r="H82" s="116">
        <v>0</v>
      </c>
      <c r="I82" s="76"/>
    </row>
    <row r="83" spans="1:9" s="55" customFormat="1" ht="21" customHeight="1" x14ac:dyDescent="0.25">
      <c r="A83" s="84" t="s">
        <v>396</v>
      </c>
      <c r="B83" s="90" t="s">
        <v>397</v>
      </c>
      <c r="C83" s="62">
        <v>0</v>
      </c>
      <c r="D83" s="63">
        <v>0</v>
      </c>
      <c r="E83" s="77">
        <v>0</v>
      </c>
      <c r="F83" s="77">
        <v>0</v>
      </c>
      <c r="G83" s="77">
        <v>0</v>
      </c>
      <c r="H83" s="117">
        <v>0</v>
      </c>
      <c r="I83" s="76"/>
    </row>
    <row r="84" spans="1:9" s="55" customFormat="1" ht="21" customHeight="1" x14ac:dyDescent="0.25">
      <c r="A84" s="84" t="s">
        <v>398</v>
      </c>
      <c r="B84" s="90" t="s">
        <v>399</v>
      </c>
      <c r="C84" s="62">
        <v>34850</v>
      </c>
      <c r="D84" s="63">
        <v>34850</v>
      </c>
      <c r="E84" s="77">
        <v>34850</v>
      </c>
      <c r="F84" s="77">
        <v>0</v>
      </c>
      <c r="G84" s="77">
        <v>0</v>
      </c>
      <c r="H84" s="117">
        <v>0</v>
      </c>
      <c r="I84" s="76"/>
    </row>
    <row r="85" spans="1:9" s="55" customFormat="1" ht="21" customHeight="1" x14ac:dyDescent="0.25">
      <c r="A85" s="84" t="s">
        <v>400</v>
      </c>
      <c r="B85" s="90" t="s">
        <v>461</v>
      </c>
      <c r="C85" s="87">
        <v>1680726</v>
      </c>
      <c r="D85" s="88">
        <v>1680726</v>
      </c>
      <c r="E85" s="88">
        <v>380000</v>
      </c>
      <c r="F85" s="88">
        <v>1300726</v>
      </c>
      <c r="G85" s="88">
        <v>0</v>
      </c>
      <c r="H85" s="118">
        <v>0</v>
      </c>
      <c r="I85" s="76"/>
    </row>
    <row r="86" spans="1:9" s="55" customFormat="1" ht="21" customHeight="1" x14ac:dyDescent="0.25">
      <c r="A86" s="84" t="s">
        <v>401</v>
      </c>
      <c r="B86" s="90" t="s">
        <v>336</v>
      </c>
      <c r="C86" s="62">
        <v>1680726</v>
      </c>
      <c r="D86" s="63">
        <v>1680726</v>
      </c>
      <c r="E86" s="63">
        <v>380000</v>
      </c>
      <c r="F86" s="63">
        <v>1300726</v>
      </c>
      <c r="G86" s="63">
        <v>0</v>
      </c>
      <c r="H86" s="116">
        <v>0</v>
      </c>
      <c r="I86" s="76"/>
    </row>
    <row r="87" spans="1:9" s="55" customFormat="1" ht="21" customHeight="1" x14ac:dyDescent="0.25">
      <c r="A87" s="84" t="s">
        <v>478</v>
      </c>
      <c r="B87" s="90" t="s">
        <v>476</v>
      </c>
      <c r="C87" s="62">
        <v>380000</v>
      </c>
      <c r="D87" s="63">
        <v>380000</v>
      </c>
      <c r="E87" s="77">
        <v>380000</v>
      </c>
      <c r="F87" s="77">
        <v>0</v>
      </c>
      <c r="G87" s="77">
        <v>0</v>
      </c>
      <c r="H87" s="117">
        <v>0</v>
      </c>
      <c r="I87" s="76"/>
    </row>
    <row r="88" spans="1:9" s="55" customFormat="1" ht="21" customHeight="1" x14ac:dyDescent="0.25">
      <c r="A88" s="84" t="s">
        <v>402</v>
      </c>
      <c r="B88" s="90" t="s">
        <v>338</v>
      </c>
      <c r="C88" s="62">
        <v>0</v>
      </c>
      <c r="D88" s="63">
        <v>0</v>
      </c>
      <c r="E88" s="77">
        <v>0</v>
      </c>
      <c r="F88" s="77">
        <v>0</v>
      </c>
      <c r="G88" s="77">
        <v>0</v>
      </c>
      <c r="H88" s="117">
        <v>0</v>
      </c>
      <c r="I88" s="76"/>
    </row>
    <row r="89" spans="1:9" s="55" customFormat="1" ht="21" customHeight="1" x14ac:dyDescent="0.25">
      <c r="A89" s="84" t="s">
        <v>403</v>
      </c>
      <c r="B89" s="90" t="s">
        <v>340</v>
      </c>
      <c r="C89" s="62">
        <v>1300726</v>
      </c>
      <c r="D89" s="63">
        <v>1300726</v>
      </c>
      <c r="E89" s="77">
        <v>0</v>
      </c>
      <c r="F89" s="77">
        <v>1300726</v>
      </c>
      <c r="G89" s="77">
        <v>0</v>
      </c>
      <c r="H89" s="117">
        <v>0</v>
      </c>
      <c r="I89" s="76"/>
    </row>
    <row r="90" spans="1:9" s="55" customFormat="1" ht="21" customHeight="1" x14ac:dyDescent="0.25">
      <c r="A90" s="84" t="s">
        <v>404</v>
      </c>
      <c r="B90" s="90" t="s">
        <v>342</v>
      </c>
      <c r="C90" s="62">
        <v>0</v>
      </c>
      <c r="D90" s="63">
        <v>0</v>
      </c>
      <c r="E90" s="77">
        <v>0</v>
      </c>
      <c r="F90" s="77">
        <v>0</v>
      </c>
      <c r="G90" s="77">
        <v>0</v>
      </c>
      <c r="H90" s="117">
        <v>0</v>
      </c>
      <c r="I90" s="76"/>
    </row>
    <row r="91" spans="1:9" s="55" customFormat="1" ht="21" customHeight="1" x14ac:dyDescent="0.25">
      <c r="A91" s="84" t="s">
        <v>405</v>
      </c>
      <c r="B91" s="90" t="s">
        <v>344</v>
      </c>
      <c r="C91" s="62">
        <v>0</v>
      </c>
      <c r="D91" s="63">
        <v>0</v>
      </c>
      <c r="E91" s="63">
        <v>0</v>
      </c>
      <c r="F91" s="63">
        <v>0</v>
      </c>
      <c r="G91" s="63">
        <v>0</v>
      </c>
      <c r="H91" s="116">
        <v>0</v>
      </c>
      <c r="I91" s="76"/>
    </row>
    <row r="92" spans="1:9" s="55" customFormat="1" ht="21" customHeight="1" x14ac:dyDescent="0.25">
      <c r="A92" s="84" t="s">
        <v>406</v>
      </c>
      <c r="B92" s="90" t="s">
        <v>346</v>
      </c>
      <c r="C92" s="62">
        <v>0</v>
      </c>
      <c r="D92" s="63">
        <v>0</v>
      </c>
      <c r="E92" s="77">
        <v>0</v>
      </c>
      <c r="F92" s="77">
        <v>0</v>
      </c>
      <c r="G92" s="77">
        <v>0</v>
      </c>
      <c r="H92" s="117">
        <v>0</v>
      </c>
      <c r="I92" s="76"/>
    </row>
    <row r="93" spans="1:9" s="55" customFormat="1" ht="21" customHeight="1" x14ac:dyDescent="0.25">
      <c r="A93" s="84" t="s">
        <v>407</v>
      </c>
      <c r="B93" s="90" t="s">
        <v>348</v>
      </c>
      <c r="C93" s="62">
        <v>0</v>
      </c>
      <c r="D93" s="63">
        <v>0</v>
      </c>
      <c r="E93" s="77">
        <v>0</v>
      </c>
      <c r="F93" s="77">
        <v>0</v>
      </c>
      <c r="G93" s="77">
        <v>0</v>
      </c>
      <c r="H93" s="117">
        <v>0</v>
      </c>
      <c r="I93" s="76"/>
    </row>
    <row r="94" spans="1:9" s="55" customFormat="1" ht="21" customHeight="1" x14ac:dyDescent="0.25">
      <c r="A94" s="84" t="s">
        <v>408</v>
      </c>
      <c r="B94" s="90" t="s">
        <v>350</v>
      </c>
      <c r="C94" s="62">
        <v>0</v>
      </c>
      <c r="D94" s="63">
        <v>0</v>
      </c>
      <c r="E94" s="77">
        <v>0</v>
      </c>
      <c r="F94" s="77">
        <v>0</v>
      </c>
      <c r="G94" s="77">
        <v>0</v>
      </c>
      <c r="H94" s="117">
        <v>0</v>
      </c>
      <c r="I94" s="76"/>
    </row>
    <row r="95" spans="1:9" s="55" customFormat="1" ht="21" customHeight="1" x14ac:dyDescent="0.25">
      <c r="A95" s="84" t="s">
        <v>409</v>
      </c>
      <c r="B95" s="90" t="s">
        <v>352</v>
      </c>
      <c r="C95" s="62">
        <v>0</v>
      </c>
      <c r="D95" s="63">
        <v>0</v>
      </c>
      <c r="E95" s="63">
        <v>0</v>
      </c>
      <c r="F95" s="63">
        <v>0</v>
      </c>
      <c r="G95" s="63">
        <v>0</v>
      </c>
      <c r="H95" s="116">
        <v>0</v>
      </c>
      <c r="I95" s="76"/>
    </row>
    <row r="96" spans="1:9" s="55" customFormat="1" ht="21" customHeight="1" x14ac:dyDescent="0.25">
      <c r="A96" s="84" t="s">
        <v>410</v>
      </c>
      <c r="B96" s="90" t="s">
        <v>354</v>
      </c>
      <c r="C96" s="62">
        <v>0</v>
      </c>
      <c r="D96" s="63">
        <v>0</v>
      </c>
      <c r="E96" s="77">
        <v>0</v>
      </c>
      <c r="F96" s="77">
        <v>0</v>
      </c>
      <c r="G96" s="77">
        <v>0</v>
      </c>
      <c r="H96" s="117">
        <v>0</v>
      </c>
      <c r="I96" s="76"/>
    </row>
    <row r="97" spans="1:9" s="55" customFormat="1" ht="21" customHeight="1" x14ac:dyDescent="0.25">
      <c r="A97" s="84" t="s">
        <v>411</v>
      </c>
      <c r="B97" s="90" t="s">
        <v>356</v>
      </c>
      <c r="C97" s="62">
        <v>0</v>
      </c>
      <c r="D97" s="63">
        <v>0</v>
      </c>
      <c r="E97" s="77">
        <v>0</v>
      </c>
      <c r="F97" s="77">
        <v>0</v>
      </c>
      <c r="G97" s="77">
        <v>0</v>
      </c>
      <c r="H97" s="117">
        <v>0</v>
      </c>
      <c r="I97" s="76"/>
    </row>
    <row r="98" spans="1:9" s="55" customFormat="1" ht="21" customHeight="1" x14ac:dyDescent="0.25">
      <c r="A98" s="84" t="s">
        <v>412</v>
      </c>
      <c r="B98" s="90" t="s">
        <v>358</v>
      </c>
      <c r="C98" s="62">
        <v>0</v>
      </c>
      <c r="D98" s="63">
        <v>0</v>
      </c>
      <c r="E98" s="77">
        <v>0</v>
      </c>
      <c r="F98" s="77">
        <v>0</v>
      </c>
      <c r="G98" s="77">
        <v>0</v>
      </c>
      <c r="H98" s="117">
        <v>0</v>
      </c>
      <c r="I98" s="76"/>
    </row>
    <row r="99" spans="1:9" s="55" customFormat="1" ht="21" customHeight="1" x14ac:dyDescent="0.25">
      <c r="A99" s="84" t="s">
        <v>413</v>
      </c>
      <c r="B99" s="90" t="s">
        <v>360</v>
      </c>
      <c r="C99" s="62">
        <v>0</v>
      </c>
      <c r="D99" s="63">
        <v>0</v>
      </c>
      <c r="E99" s="77">
        <v>0</v>
      </c>
      <c r="F99" s="77">
        <v>0</v>
      </c>
      <c r="G99" s="77">
        <v>0</v>
      </c>
      <c r="H99" s="117">
        <v>0</v>
      </c>
      <c r="I99" s="76"/>
    </row>
    <row r="100" spans="1:9" s="55" customFormat="1" ht="21" customHeight="1" x14ac:dyDescent="0.25">
      <c r="A100" s="84" t="s">
        <v>414</v>
      </c>
      <c r="B100" s="90" t="s">
        <v>362</v>
      </c>
      <c r="C100" s="62">
        <v>0</v>
      </c>
      <c r="D100" s="63">
        <v>0</v>
      </c>
      <c r="E100" s="63">
        <v>0</v>
      </c>
      <c r="F100" s="63">
        <v>0</v>
      </c>
      <c r="G100" s="63">
        <v>0</v>
      </c>
      <c r="H100" s="116">
        <v>0</v>
      </c>
      <c r="I100" s="76"/>
    </row>
    <row r="101" spans="1:9" s="55" customFormat="1" ht="21" customHeight="1" x14ac:dyDescent="0.25">
      <c r="A101" s="84" t="s">
        <v>415</v>
      </c>
      <c r="B101" s="90" t="s">
        <v>364</v>
      </c>
      <c r="C101" s="62">
        <v>0</v>
      </c>
      <c r="D101" s="63">
        <v>0</v>
      </c>
      <c r="E101" s="77">
        <v>0</v>
      </c>
      <c r="F101" s="77">
        <v>0</v>
      </c>
      <c r="G101" s="77">
        <v>0</v>
      </c>
      <c r="H101" s="117">
        <v>0</v>
      </c>
      <c r="I101" s="76"/>
    </row>
    <row r="102" spans="1:9" s="55" customFormat="1" ht="21" customHeight="1" x14ac:dyDescent="0.25">
      <c r="A102" s="84" t="s">
        <v>416</v>
      </c>
      <c r="B102" s="90" t="s">
        <v>366</v>
      </c>
      <c r="C102" s="62">
        <v>0</v>
      </c>
      <c r="D102" s="63">
        <v>0</v>
      </c>
      <c r="E102" s="77">
        <v>0</v>
      </c>
      <c r="F102" s="77">
        <v>0</v>
      </c>
      <c r="G102" s="77">
        <v>0</v>
      </c>
      <c r="H102" s="117">
        <v>0</v>
      </c>
      <c r="I102" s="76"/>
    </row>
    <row r="103" spans="1:9" s="55" customFormat="1" ht="21" customHeight="1" x14ac:dyDescent="0.25">
      <c r="A103" s="84" t="s">
        <v>417</v>
      </c>
      <c r="B103" s="90" t="s">
        <v>368</v>
      </c>
      <c r="C103" s="62">
        <v>0</v>
      </c>
      <c r="D103" s="63">
        <v>0</v>
      </c>
      <c r="E103" s="77">
        <v>0</v>
      </c>
      <c r="F103" s="77">
        <v>0</v>
      </c>
      <c r="G103" s="77">
        <v>0</v>
      </c>
      <c r="H103" s="117">
        <v>0</v>
      </c>
      <c r="I103" s="76"/>
    </row>
    <row r="104" spans="1:9" s="55" customFormat="1" ht="21" customHeight="1" x14ac:dyDescent="0.25">
      <c r="A104" s="84" t="s">
        <v>418</v>
      </c>
      <c r="B104" s="90" t="s">
        <v>370</v>
      </c>
      <c r="C104" s="62">
        <v>0</v>
      </c>
      <c r="D104" s="63">
        <v>0</v>
      </c>
      <c r="E104" s="77">
        <v>0</v>
      </c>
      <c r="F104" s="77">
        <v>0</v>
      </c>
      <c r="G104" s="77">
        <v>0</v>
      </c>
      <c r="H104" s="117">
        <v>0</v>
      </c>
      <c r="I104" s="76"/>
    </row>
    <row r="105" spans="1:9" s="55" customFormat="1" ht="21" customHeight="1" x14ac:dyDescent="0.25">
      <c r="A105" s="84" t="s">
        <v>419</v>
      </c>
      <c r="B105" s="90" t="s">
        <v>372</v>
      </c>
      <c r="C105" s="62">
        <v>0</v>
      </c>
      <c r="D105" s="63">
        <v>0</v>
      </c>
      <c r="E105" s="77">
        <v>0</v>
      </c>
      <c r="F105" s="77">
        <v>0</v>
      </c>
      <c r="G105" s="77">
        <v>0</v>
      </c>
      <c r="H105" s="117">
        <v>0</v>
      </c>
      <c r="I105" s="76"/>
    </row>
    <row r="106" spans="1:9" s="55" customFormat="1" ht="21" customHeight="1" x14ac:dyDescent="0.25">
      <c r="A106" s="84" t="s">
        <v>420</v>
      </c>
      <c r="B106" s="90" t="s">
        <v>374</v>
      </c>
      <c r="C106" s="62">
        <v>0</v>
      </c>
      <c r="D106" s="63">
        <v>0</v>
      </c>
      <c r="E106" s="63">
        <v>0</v>
      </c>
      <c r="F106" s="63">
        <v>0</v>
      </c>
      <c r="G106" s="63">
        <v>0</v>
      </c>
      <c r="H106" s="116">
        <v>0</v>
      </c>
      <c r="I106" s="76"/>
    </row>
    <row r="107" spans="1:9" s="55" customFormat="1" ht="21" customHeight="1" x14ac:dyDescent="0.25">
      <c r="A107" s="84" t="s">
        <v>421</v>
      </c>
      <c r="B107" s="90" t="s">
        <v>376</v>
      </c>
      <c r="C107" s="62">
        <v>0</v>
      </c>
      <c r="D107" s="63">
        <v>0</v>
      </c>
      <c r="E107" s="77">
        <v>0</v>
      </c>
      <c r="F107" s="77">
        <v>0</v>
      </c>
      <c r="G107" s="77">
        <v>0</v>
      </c>
      <c r="H107" s="117">
        <v>0</v>
      </c>
      <c r="I107" s="76"/>
    </row>
    <row r="108" spans="1:9" s="55" customFormat="1" ht="21" customHeight="1" x14ac:dyDescent="0.25">
      <c r="A108" s="84" t="s">
        <v>422</v>
      </c>
      <c r="B108" s="90" t="s">
        <v>378</v>
      </c>
      <c r="C108" s="62">
        <v>0</v>
      </c>
      <c r="D108" s="63">
        <v>0</v>
      </c>
      <c r="E108" s="77">
        <v>0</v>
      </c>
      <c r="F108" s="77">
        <v>0</v>
      </c>
      <c r="G108" s="77">
        <v>0</v>
      </c>
      <c r="H108" s="117">
        <v>0</v>
      </c>
      <c r="I108" s="76"/>
    </row>
    <row r="109" spans="1:9" s="55" customFormat="1" ht="21" customHeight="1" x14ac:dyDescent="0.25">
      <c r="A109" s="84" t="s">
        <v>479</v>
      </c>
      <c r="B109" s="90" t="s">
        <v>477</v>
      </c>
      <c r="C109" s="62">
        <v>0</v>
      </c>
      <c r="D109" s="63">
        <v>0</v>
      </c>
      <c r="E109" s="63">
        <v>0</v>
      </c>
      <c r="F109" s="63">
        <v>0</v>
      </c>
      <c r="G109" s="63">
        <v>0</v>
      </c>
      <c r="H109" s="116">
        <v>0</v>
      </c>
      <c r="I109" s="76"/>
    </row>
    <row r="110" spans="1:9" s="55" customFormat="1" ht="21" customHeight="1" x14ac:dyDescent="0.25">
      <c r="A110" s="84" t="s">
        <v>480</v>
      </c>
      <c r="B110" s="90" t="s">
        <v>393</v>
      </c>
      <c r="C110" s="62">
        <v>0</v>
      </c>
      <c r="D110" s="63">
        <v>0</v>
      </c>
      <c r="E110" s="77">
        <v>0</v>
      </c>
      <c r="F110" s="77">
        <v>0</v>
      </c>
      <c r="G110" s="77">
        <v>0</v>
      </c>
      <c r="H110" s="117">
        <v>0</v>
      </c>
      <c r="I110" s="76"/>
    </row>
    <row r="111" spans="1:9" s="55" customFormat="1" ht="21" customHeight="1" x14ac:dyDescent="0.25">
      <c r="A111" s="84" t="s">
        <v>423</v>
      </c>
      <c r="B111" s="90" t="s">
        <v>395</v>
      </c>
      <c r="C111" s="62">
        <v>0</v>
      </c>
      <c r="D111" s="63">
        <v>0</v>
      </c>
      <c r="E111" s="63">
        <v>0</v>
      </c>
      <c r="F111" s="63">
        <v>0</v>
      </c>
      <c r="G111" s="63">
        <v>0</v>
      </c>
      <c r="H111" s="116">
        <v>0</v>
      </c>
      <c r="I111" s="76"/>
    </row>
    <row r="112" spans="1:9" s="55" customFormat="1" ht="21" customHeight="1" x14ac:dyDescent="0.25">
      <c r="A112" s="84" t="s">
        <v>424</v>
      </c>
      <c r="B112" s="90" t="s">
        <v>397</v>
      </c>
      <c r="C112" s="62">
        <v>0</v>
      </c>
      <c r="D112" s="63">
        <v>0</v>
      </c>
      <c r="E112" s="77">
        <v>0</v>
      </c>
      <c r="F112" s="77">
        <v>0</v>
      </c>
      <c r="G112" s="77">
        <v>0</v>
      </c>
      <c r="H112" s="117">
        <v>0</v>
      </c>
      <c r="I112" s="76"/>
    </row>
    <row r="113" spans="1:9" s="55" customFormat="1" ht="21" customHeight="1" x14ac:dyDescent="0.25">
      <c r="A113" s="84" t="s">
        <v>425</v>
      </c>
      <c r="B113" s="90" t="s">
        <v>399</v>
      </c>
      <c r="C113" s="62">
        <v>0</v>
      </c>
      <c r="D113" s="63">
        <v>0</v>
      </c>
      <c r="E113" s="77">
        <v>0</v>
      </c>
      <c r="F113" s="77">
        <v>0</v>
      </c>
      <c r="G113" s="77">
        <v>0</v>
      </c>
      <c r="H113" s="117">
        <v>0</v>
      </c>
      <c r="I113" s="76"/>
    </row>
    <row r="114" spans="1:9" s="55" customFormat="1" ht="21" customHeight="1" x14ac:dyDescent="0.25">
      <c r="A114" s="84" t="s">
        <v>426</v>
      </c>
      <c r="B114" s="90" t="s">
        <v>481</v>
      </c>
      <c r="C114" s="87">
        <v>0</v>
      </c>
      <c r="D114" s="88">
        <v>0</v>
      </c>
      <c r="E114" s="88">
        <v>0</v>
      </c>
      <c r="F114" s="91"/>
      <c r="G114" s="88">
        <v>0</v>
      </c>
      <c r="H114" s="120"/>
      <c r="I114" s="76"/>
    </row>
    <row r="115" spans="1:9" s="55" customFormat="1" ht="21" customHeight="1" x14ac:dyDescent="0.25">
      <c r="A115" s="84" t="s">
        <v>426</v>
      </c>
      <c r="B115" s="90" t="s">
        <v>482</v>
      </c>
      <c r="C115" s="62">
        <v>0</v>
      </c>
      <c r="D115" s="63">
        <v>0</v>
      </c>
      <c r="E115" s="77">
        <v>0</v>
      </c>
      <c r="F115" s="61"/>
      <c r="G115" s="77">
        <v>0</v>
      </c>
      <c r="H115" s="119"/>
      <c r="I115" s="76"/>
    </row>
    <row r="116" spans="1:9" s="55" customFormat="1" ht="21" customHeight="1" x14ac:dyDescent="0.25">
      <c r="A116" s="84"/>
      <c r="B116" s="90" t="s">
        <v>483</v>
      </c>
      <c r="C116" s="87">
        <v>20023813</v>
      </c>
      <c r="D116" s="88">
        <v>20023813</v>
      </c>
      <c r="E116" s="88">
        <v>20023813</v>
      </c>
      <c r="F116" s="91"/>
      <c r="G116" s="88">
        <v>0</v>
      </c>
      <c r="H116" s="120"/>
      <c r="I116" s="76"/>
    </row>
    <row r="117" spans="1:9" s="55" customFormat="1" ht="21" customHeight="1" x14ac:dyDescent="0.25">
      <c r="A117" s="84" t="s">
        <v>427</v>
      </c>
      <c r="B117" s="90" t="s">
        <v>484</v>
      </c>
      <c r="C117" s="62">
        <v>0</v>
      </c>
      <c r="D117" s="63">
        <v>0</v>
      </c>
      <c r="E117" s="77">
        <v>0</v>
      </c>
      <c r="F117" s="61"/>
      <c r="G117" s="77">
        <v>0</v>
      </c>
      <c r="H117" s="119"/>
      <c r="I117" s="76"/>
    </row>
    <row r="118" spans="1:9" s="55" customFormat="1" ht="21" customHeight="1" x14ac:dyDescent="0.25">
      <c r="A118" s="84" t="s">
        <v>428</v>
      </c>
      <c r="B118" s="90" t="s">
        <v>485</v>
      </c>
      <c r="C118" s="62">
        <v>29834</v>
      </c>
      <c r="D118" s="63">
        <v>29834</v>
      </c>
      <c r="E118" s="77">
        <v>29834</v>
      </c>
      <c r="F118" s="61"/>
      <c r="G118" s="77">
        <v>0</v>
      </c>
      <c r="H118" s="119"/>
      <c r="I118" s="76"/>
    </row>
    <row r="119" spans="1:9" s="55" customFormat="1" ht="21" customHeight="1" x14ac:dyDescent="0.25">
      <c r="A119" s="84" t="s">
        <v>429</v>
      </c>
      <c r="B119" s="90" t="s">
        <v>486</v>
      </c>
      <c r="C119" s="62">
        <v>19921984</v>
      </c>
      <c r="D119" s="63">
        <v>19921984</v>
      </c>
      <c r="E119" s="77">
        <v>19921984</v>
      </c>
      <c r="F119" s="61"/>
      <c r="G119" s="77">
        <v>0</v>
      </c>
      <c r="H119" s="119"/>
      <c r="I119" s="76"/>
    </row>
    <row r="120" spans="1:9" s="55" customFormat="1" ht="21" customHeight="1" x14ac:dyDescent="0.25">
      <c r="A120" s="84" t="s">
        <v>430</v>
      </c>
      <c r="B120" s="90" t="s">
        <v>487</v>
      </c>
      <c r="C120" s="62">
        <v>71995</v>
      </c>
      <c r="D120" s="63">
        <v>71995</v>
      </c>
      <c r="E120" s="77">
        <v>71995</v>
      </c>
      <c r="F120" s="61"/>
      <c r="G120" s="77">
        <v>0</v>
      </c>
      <c r="H120" s="119"/>
      <c r="I120" s="76"/>
    </row>
    <row r="121" spans="1:9" s="55" customFormat="1" ht="21" customHeight="1" x14ac:dyDescent="0.25">
      <c r="A121" s="84" t="s">
        <v>431</v>
      </c>
      <c r="B121" s="90" t="s">
        <v>488</v>
      </c>
      <c r="C121" s="62">
        <v>0</v>
      </c>
      <c r="D121" s="63">
        <v>0</v>
      </c>
      <c r="E121" s="77">
        <v>0</v>
      </c>
      <c r="F121" s="61"/>
      <c r="G121" s="77">
        <v>0</v>
      </c>
      <c r="H121" s="119"/>
      <c r="I121" s="76"/>
    </row>
    <row r="122" spans="1:9" s="55" customFormat="1" ht="21" customHeight="1" x14ac:dyDescent="0.25">
      <c r="A122" s="84" t="s">
        <v>432</v>
      </c>
      <c r="B122" s="90" t="s">
        <v>489</v>
      </c>
      <c r="C122" s="62">
        <v>0</v>
      </c>
      <c r="D122" s="63">
        <v>0</v>
      </c>
      <c r="E122" s="77">
        <v>0</v>
      </c>
      <c r="F122" s="61"/>
      <c r="G122" s="77">
        <v>0</v>
      </c>
      <c r="H122" s="119"/>
      <c r="I122" s="76"/>
    </row>
    <row r="123" spans="1:9" s="55" customFormat="1" ht="21" customHeight="1" x14ac:dyDescent="0.25">
      <c r="A123" s="84" t="s">
        <v>433</v>
      </c>
      <c r="B123" s="90" t="s">
        <v>490</v>
      </c>
      <c r="C123" s="87">
        <v>85019199</v>
      </c>
      <c r="D123" s="88">
        <v>85019199</v>
      </c>
      <c r="E123" s="91"/>
      <c r="F123" s="91"/>
      <c r="G123" s="88">
        <v>0</v>
      </c>
      <c r="H123" s="120"/>
      <c r="I123" s="76"/>
    </row>
    <row r="124" spans="1:9" s="55" customFormat="1" ht="21" customHeight="1" x14ac:dyDescent="0.25">
      <c r="A124" s="84" t="s">
        <v>434</v>
      </c>
      <c r="B124" s="90" t="s">
        <v>491</v>
      </c>
      <c r="C124" s="87">
        <v>366211767</v>
      </c>
      <c r="D124" s="87">
        <v>366211767</v>
      </c>
      <c r="E124" s="101">
        <v>366211767</v>
      </c>
      <c r="F124" s="61"/>
      <c r="G124" s="101">
        <v>0</v>
      </c>
      <c r="H124" s="119"/>
      <c r="I124" s="76"/>
    </row>
    <row r="125" spans="1:9" s="55" customFormat="1" ht="21" customHeight="1" thickBot="1" x14ac:dyDescent="0.3">
      <c r="A125" s="84" t="s">
        <v>435</v>
      </c>
      <c r="B125" s="108" t="s">
        <v>436</v>
      </c>
      <c r="C125" s="109">
        <v>15742870</v>
      </c>
      <c r="D125" s="110">
        <v>15742870</v>
      </c>
      <c r="E125" s="114">
        <v>15742870</v>
      </c>
      <c r="F125" s="111"/>
      <c r="G125" s="111"/>
      <c r="H125" s="121"/>
      <c r="I125" s="76"/>
    </row>
    <row r="126" spans="1:9" s="55" customFormat="1" ht="30" customHeight="1" x14ac:dyDescent="0.25">
      <c r="A126" s="74"/>
      <c r="B126" s="102" t="s">
        <v>492</v>
      </c>
      <c r="C126" s="105" t="s">
        <v>493</v>
      </c>
      <c r="D126" s="107" t="s">
        <v>494</v>
      </c>
      <c r="E126" s="105"/>
      <c r="F126" s="105" t="s">
        <v>495</v>
      </c>
      <c r="G126" s="106"/>
      <c r="H126" s="106" t="s">
        <v>496</v>
      </c>
      <c r="I126" s="76"/>
    </row>
    <row r="127" spans="1:9" s="55" customFormat="1" ht="30" customHeight="1" x14ac:dyDescent="0.25">
      <c r="A127" s="74"/>
      <c r="B127" s="102"/>
      <c r="C127" s="103"/>
      <c r="D127" s="104" t="s">
        <v>497</v>
      </c>
      <c r="E127" s="105"/>
      <c r="F127" s="105"/>
      <c r="G127" s="106"/>
      <c r="H127" s="106"/>
      <c r="I127" s="76"/>
    </row>
    <row r="128" spans="1:9" s="55" customFormat="1" ht="90" customHeight="1" x14ac:dyDescent="0.25">
      <c r="A128" s="74"/>
      <c r="B128" s="200" t="s">
        <v>498</v>
      </c>
      <c r="C128" s="201"/>
      <c r="D128" s="201"/>
      <c r="E128" s="201"/>
      <c r="F128" s="201"/>
      <c r="G128" s="201"/>
      <c r="H128" s="201"/>
      <c r="I128" s="76"/>
    </row>
    <row r="129" spans="2:7" ht="21" customHeight="1" x14ac:dyDescent="0.25">
      <c r="B129" s="90" t="s">
        <v>499</v>
      </c>
      <c r="C129" s="123">
        <v>381954637</v>
      </c>
      <c r="D129" s="123">
        <v>381954637</v>
      </c>
      <c r="E129" s="123">
        <v>381954637</v>
      </c>
      <c r="F129" s="60"/>
      <c r="G129" s="123">
        <v>0</v>
      </c>
    </row>
    <row r="130" spans="2:7" x14ac:dyDescent="0.25">
      <c r="B130" s="60"/>
      <c r="C130" s="60"/>
      <c r="D130" s="60"/>
      <c r="E130" s="124" t="s">
        <v>500</v>
      </c>
      <c r="F130" s="60"/>
      <c r="G130" s="124" t="s">
        <v>501</v>
      </c>
    </row>
  </sheetData>
  <mergeCells count="1">
    <mergeCell ref="B128:H128"/>
  </mergeCells>
  <phoneticPr fontId="15" type="noConversion"/>
  <dataValidations count="1">
    <dataValidation type="whole" imeMode="off" allowBlank="1" showErrorMessage="1" errorTitle="統計期輸入錯誤" error="請輸入正確之統計期 ( yymm) " promptTitle="統計期輸入錯誤" prompt="請輸入正確之統計期( yymm) " sqref="C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C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C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C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C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C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C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C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C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C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C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C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C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C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C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C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WVK983042">
      <formula1>5101</formula1>
      <formula2>12812</formula2>
    </dataValidation>
  </dataValidations>
  <pageMargins left="0.7" right="0.7" top="0.75" bottom="0.75" header="0.3" footer="0.3"/>
  <legacy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24" sqref="M24"/>
    </sheetView>
  </sheetViews>
  <sheetFormatPr defaultRowHeight="16.5" x14ac:dyDescent="0.25"/>
  <sheetData/>
  <phoneticPr fontId="17"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7"/>
  <sheetViews>
    <sheetView topLeftCell="A19" zoomScaleNormal="100" workbookViewId="0">
      <selection sqref="A1:D1"/>
    </sheetView>
  </sheetViews>
  <sheetFormatPr defaultRowHeight="16.5" x14ac:dyDescent="0.25"/>
  <cols>
    <col min="1" max="1" width="4.75" style="133" customWidth="1"/>
    <col min="2" max="3" width="6.25" style="137" customWidth="1"/>
    <col min="4" max="4" width="31.875" style="134" customWidth="1"/>
    <col min="5" max="5" width="15.625" style="135" customWidth="1"/>
    <col min="6" max="6" width="14.375" style="135" customWidth="1"/>
    <col min="7" max="7" width="13.75" style="135" customWidth="1"/>
    <col min="8" max="8" width="13" style="135" customWidth="1"/>
    <col min="9" max="9" width="14.125" style="135" customWidth="1"/>
    <col min="10" max="10" width="15.875" style="136" customWidth="1"/>
    <col min="11" max="256" width="9" style="138"/>
    <col min="257" max="257" width="4.75" style="138" customWidth="1"/>
    <col min="258" max="259" width="6.25" style="138" customWidth="1"/>
    <col min="260" max="260" width="31.875" style="138" customWidth="1"/>
    <col min="261" max="261" width="15.625" style="138" customWidth="1"/>
    <col min="262" max="262" width="14.375" style="138" customWidth="1"/>
    <col min="263" max="263" width="13.75" style="138" customWidth="1"/>
    <col min="264" max="264" width="13" style="138" customWidth="1"/>
    <col min="265" max="265" width="14.125" style="138" customWidth="1"/>
    <col min="266" max="266" width="15.875" style="138" customWidth="1"/>
    <col min="267" max="512" width="9" style="138"/>
    <col min="513" max="513" width="4.75" style="138" customWidth="1"/>
    <col min="514" max="515" width="6.25" style="138" customWidth="1"/>
    <col min="516" max="516" width="31.875" style="138" customWidth="1"/>
    <col min="517" max="517" width="15.625" style="138" customWidth="1"/>
    <col min="518" max="518" width="14.375" style="138" customWidth="1"/>
    <col min="519" max="519" width="13.75" style="138" customWidth="1"/>
    <col min="520" max="520" width="13" style="138" customWidth="1"/>
    <col min="521" max="521" width="14.125" style="138" customWidth="1"/>
    <col min="522" max="522" width="15.875" style="138" customWidth="1"/>
    <col min="523" max="768" width="9" style="138"/>
    <col min="769" max="769" width="4.75" style="138" customWidth="1"/>
    <col min="770" max="771" width="6.25" style="138" customWidth="1"/>
    <col min="772" max="772" width="31.875" style="138" customWidth="1"/>
    <col min="773" max="773" width="15.625" style="138" customWidth="1"/>
    <col min="774" max="774" width="14.375" style="138" customWidth="1"/>
    <col min="775" max="775" width="13.75" style="138" customWidth="1"/>
    <col min="776" max="776" width="13" style="138" customWidth="1"/>
    <col min="777" max="777" width="14.125" style="138" customWidth="1"/>
    <col min="778" max="778" width="15.875" style="138" customWidth="1"/>
    <col min="779" max="1024" width="9" style="138"/>
    <col min="1025" max="1025" width="4.75" style="138" customWidth="1"/>
    <col min="1026" max="1027" width="6.25" style="138" customWidth="1"/>
    <col min="1028" max="1028" width="31.875" style="138" customWidth="1"/>
    <col min="1029" max="1029" width="15.625" style="138" customWidth="1"/>
    <col min="1030" max="1030" width="14.375" style="138" customWidth="1"/>
    <col min="1031" max="1031" width="13.75" style="138" customWidth="1"/>
    <col min="1032" max="1032" width="13" style="138" customWidth="1"/>
    <col min="1033" max="1033" width="14.125" style="138" customWidth="1"/>
    <col min="1034" max="1034" width="15.875" style="138" customWidth="1"/>
    <col min="1035" max="1280" width="9" style="138"/>
    <col min="1281" max="1281" width="4.75" style="138" customWidth="1"/>
    <col min="1282" max="1283" width="6.25" style="138" customWidth="1"/>
    <col min="1284" max="1284" width="31.875" style="138" customWidth="1"/>
    <col min="1285" max="1285" width="15.625" style="138" customWidth="1"/>
    <col min="1286" max="1286" width="14.375" style="138" customWidth="1"/>
    <col min="1287" max="1287" width="13.75" style="138" customWidth="1"/>
    <col min="1288" max="1288" width="13" style="138" customWidth="1"/>
    <col min="1289" max="1289" width="14.125" style="138" customWidth="1"/>
    <col min="1290" max="1290" width="15.875" style="138" customWidth="1"/>
    <col min="1291" max="1536" width="9" style="138"/>
    <col min="1537" max="1537" width="4.75" style="138" customWidth="1"/>
    <col min="1538" max="1539" width="6.25" style="138" customWidth="1"/>
    <col min="1540" max="1540" width="31.875" style="138" customWidth="1"/>
    <col min="1541" max="1541" width="15.625" style="138" customWidth="1"/>
    <col min="1542" max="1542" width="14.375" style="138" customWidth="1"/>
    <col min="1543" max="1543" width="13.75" style="138" customWidth="1"/>
    <col min="1544" max="1544" width="13" style="138" customWidth="1"/>
    <col min="1545" max="1545" width="14.125" style="138" customWidth="1"/>
    <col min="1546" max="1546" width="15.875" style="138" customWidth="1"/>
    <col min="1547" max="1792" width="9" style="138"/>
    <col min="1793" max="1793" width="4.75" style="138" customWidth="1"/>
    <col min="1794" max="1795" width="6.25" style="138" customWidth="1"/>
    <col min="1796" max="1796" width="31.875" style="138" customWidth="1"/>
    <col min="1797" max="1797" width="15.625" style="138" customWidth="1"/>
    <col min="1798" max="1798" width="14.375" style="138" customWidth="1"/>
    <col min="1799" max="1799" width="13.75" style="138" customWidth="1"/>
    <col min="1800" max="1800" width="13" style="138" customWidth="1"/>
    <col min="1801" max="1801" width="14.125" style="138" customWidth="1"/>
    <col min="1802" max="1802" width="15.875" style="138" customWidth="1"/>
    <col min="1803" max="2048" width="9" style="138"/>
    <col min="2049" max="2049" width="4.75" style="138" customWidth="1"/>
    <col min="2050" max="2051" width="6.25" style="138" customWidth="1"/>
    <col min="2052" max="2052" width="31.875" style="138" customWidth="1"/>
    <col min="2053" max="2053" width="15.625" style="138" customWidth="1"/>
    <col min="2054" max="2054" width="14.375" style="138" customWidth="1"/>
    <col min="2055" max="2055" width="13.75" style="138" customWidth="1"/>
    <col min="2056" max="2056" width="13" style="138" customWidth="1"/>
    <col min="2057" max="2057" width="14.125" style="138" customWidth="1"/>
    <col min="2058" max="2058" width="15.875" style="138" customWidth="1"/>
    <col min="2059" max="2304" width="9" style="138"/>
    <col min="2305" max="2305" width="4.75" style="138" customWidth="1"/>
    <col min="2306" max="2307" width="6.25" style="138" customWidth="1"/>
    <col min="2308" max="2308" width="31.875" style="138" customWidth="1"/>
    <col min="2309" max="2309" width="15.625" style="138" customWidth="1"/>
    <col min="2310" max="2310" width="14.375" style="138" customWidth="1"/>
    <col min="2311" max="2311" width="13.75" style="138" customWidth="1"/>
    <col min="2312" max="2312" width="13" style="138" customWidth="1"/>
    <col min="2313" max="2313" width="14.125" style="138" customWidth="1"/>
    <col min="2314" max="2314" width="15.875" style="138" customWidth="1"/>
    <col min="2315" max="2560" width="9" style="138"/>
    <col min="2561" max="2561" width="4.75" style="138" customWidth="1"/>
    <col min="2562" max="2563" width="6.25" style="138" customWidth="1"/>
    <col min="2564" max="2564" width="31.875" style="138" customWidth="1"/>
    <col min="2565" max="2565" width="15.625" style="138" customWidth="1"/>
    <col min="2566" max="2566" width="14.375" style="138" customWidth="1"/>
    <col min="2567" max="2567" width="13.75" style="138" customWidth="1"/>
    <col min="2568" max="2568" width="13" style="138" customWidth="1"/>
    <col min="2569" max="2569" width="14.125" style="138" customWidth="1"/>
    <col min="2570" max="2570" width="15.875" style="138" customWidth="1"/>
    <col min="2571" max="2816" width="9" style="138"/>
    <col min="2817" max="2817" width="4.75" style="138" customWidth="1"/>
    <col min="2818" max="2819" width="6.25" style="138" customWidth="1"/>
    <col min="2820" max="2820" width="31.875" style="138" customWidth="1"/>
    <col min="2821" max="2821" width="15.625" style="138" customWidth="1"/>
    <col min="2822" max="2822" width="14.375" style="138" customWidth="1"/>
    <col min="2823" max="2823" width="13.75" style="138" customWidth="1"/>
    <col min="2824" max="2824" width="13" style="138" customWidth="1"/>
    <col min="2825" max="2825" width="14.125" style="138" customWidth="1"/>
    <col min="2826" max="2826" width="15.875" style="138" customWidth="1"/>
    <col min="2827" max="3072" width="9" style="138"/>
    <col min="3073" max="3073" width="4.75" style="138" customWidth="1"/>
    <col min="3074" max="3075" width="6.25" style="138" customWidth="1"/>
    <col min="3076" max="3076" width="31.875" style="138" customWidth="1"/>
    <col min="3077" max="3077" width="15.625" style="138" customWidth="1"/>
    <col min="3078" max="3078" width="14.375" style="138" customWidth="1"/>
    <col min="3079" max="3079" width="13.75" style="138" customWidth="1"/>
    <col min="3080" max="3080" width="13" style="138" customWidth="1"/>
    <col min="3081" max="3081" width="14.125" style="138" customWidth="1"/>
    <col min="3082" max="3082" width="15.875" style="138" customWidth="1"/>
    <col min="3083" max="3328" width="9" style="138"/>
    <col min="3329" max="3329" width="4.75" style="138" customWidth="1"/>
    <col min="3330" max="3331" width="6.25" style="138" customWidth="1"/>
    <col min="3332" max="3332" width="31.875" style="138" customWidth="1"/>
    <col min="3333" max="3333" width="15.625" style="138" customWidth="1"/>
    <col min="3334" max="3334" width="14.375" style="138" customWidth="1"/>
    <col min="3335" max="3335" width="13.75" style="138" customWidth="1"/>
    <col min="3336" max="3336" width="13" style="138" customWidth="1"/>
    <col min="3337" max="3337" width="14.125" style="138" customWidth="1"/>
    <col min="3338" max="3338" width="15.875" style="138" customWidth="1"/>
    <col min="3339" max="3584" width="9" style="138"/>
    <col min="3585" max="3585" width="4.75" style="138" customWidth="1"/>
    <col min="3586" max="3587" width="6.25" style="138" customWidth="1"/>
    <col min="3588" max="3588" width="31.875" style="138" customWidth="1"/>
    <col min="3589" max="3589" width="15.625" style="138" customWidth="1"/>
    <col min="3590" max="3590" width="14.375" style="138" customWidth="1"/>
    <col min="3591" max="3591" width="13.75" style="138" customWidth="1"/>
    <col min="3592" max="3592" width="13" style="138" customWidth="1"/>
    <col min="3593" max="3593" width="14.125" style="138" customWidth="1"/>
    <col min="3594" max="3594" width="15.875" style="138" customWidth="1"/>
    <col min="3595" max="3840" width="9" style="138"/>
    <col min="3841" max="3841" width="4.75" style="138" customWidth="1"/>
    <col min="3842" max="3843" width="6.25" style="138" customWidth="1"/>
    <col min="3844" max="3844" width="31.875" style="138" customWidth="1"/>
    <col min="3845" max="3845" width="15.625" style="138" customWidth="1"/>
    <col min="3846" max="3846" width="14.375" style="138" customWidth="1"/>
    <col min="3847" max="3847" width="13.75" style="138" customWidth="1"/>
    <col min="3848" max="3848" width="13" style="138" customWidth="1"/>
    <col min="3849" max="3849" width="14.125" style="138" customWidth="1"/>
    <col min="3850" max="3850" width="15.875" style="138" customWidth="1"/>
    <col min="3851" max="4096" width="9" style="138"/>
    <col min="4097" max="4097" width="4.75" style="138" customWidth="1"/>
    <col min="4098" max="4099" width="6.25" style="138" customWidth="1"/>
    <col min="4100" max="4100" width="31.875" style="138" customWidth="1"/>
    <col min="4101" max="4101" width="15.625" style="138" customWidth="1"/>
    <col min="4102" max="4102" width="14.375" style="138" customWidth="1"/>
    <col min="4103" max="4103" width="13.75" style="138" customWidth="1"/>
    <col min="4104" max="4104" width="13" style="138" customWidth="1"/>
    <col min="4105" max="4105" width="14.125" style="138" customWidth="1"/>
    <col min="4106" max="4106" width="15.875" style="138" customWidth="1"/>
    <col min="4107" max="4352" width="9" style="138"/>
    <col min="4353" max="4353" width="4.75" style="138" customWidth="1"/>
    <col min="4354" max="4355" width="6.25" style="138" customWidth="1"/>
    <col min="4356" max="4356" width="31.875" style="138" customWidth="1"/>
    <col min="4357" max="4357" width="15.625" style="138" customWidth="1"/>
    <col min="4358" max="4358" width="14.375" style="138" customWidth="1"/>
    <col min="4359" max="4359" width="13.75" style="138" customWidth="1"/>
    <col min="4360" max="4360" width="13" style="138" customWidth="1"/>
    <col min="4361" max="4361" width="14.125" style="138" customWidth="1"/>
    <col min="4362" max="4362" width="15.875" style="138" customWidth="1"/>
    <col min="4363" max="4608" width="9" style="138"/>
    <col min="4609" max="4609" width="4.75" style="138" customWidth="1"/>
    <col min="4610" max="4611" width="6.25" style="138" customWidth="1"/>
    <col min="4612" max="4612" width="31.875" style="138" customWidth="1"/>
    <col min="4613" max="4613" width="15.625" style="138" customWidth="1"/>
    <col min="4614" max="4614" width="14.375" style="138" customWidth="1"/>
    <col min="4615" max="4615" width="13.75" style="138" customWidth="1"/>
    <col min="4616" max="4616" width="13" style="138" customWidth="1"/>
    <col min="4617" max="4617" width="14.125" style="138" customWidth="1"/>
    <col min="4618" max="4618" width="15.875" style="138" customWidth="1"/>
    <col min="4619" max="4864" width="9" style="138"/>
    <col min="4865" max="4865" width="4.75" style="138" customWidth="1"/>
    <col min="4866" max="4867" width="6.25" style="138" customWidth="1"/>
    <col min="4868" max="4868" width="31.875" style="138" customWidth="1"/>
    <col min="4869" max="4869" width="15.625" style="138" customWidth="1"/>
    <col min="4870" max="4870" width="14.375" style="138" customWidth="1"/>
    <col min="4871" max="4871" width="13.75" style="138" customWidth="1"/>
    <col min="4872" max="4872" width="13" style="138" customWidth="1"/>
    <col min="4873" max="4873" width="14.125" style="138" customWidth="1"/>
    <col min="4874" max="4874" width="15.875" style="138" customWidth="1"/>
    <col min="4875" max="5120" width="9" style="138"/>
    <col min="5121" max="5121" width="4.75" style="138" customWidth="1"/>
    <col min="5122" max="5123" width="6.25" style="138" customWidth="1"/>
    <col min="5124" max="5124" width="31.875" style="138" customWidth="1"/>
    <col min="5125" max="5125" width="15.625" style="138" customWidth="1"/>
    <col min="5126" max="5126" width="14.375" style="138" customWidth="1"/>
    <col min="5127" max="5127" width="13.75" style="138" customWidth="1"/>
    <col min="5128" max="5128" width="13" style="138" customWidth="1"/>
    <col min="5129" max="5129" width="14.125" style="138" customWidth="1"/>
    <col min="5130" max="5130" width="15.875" style="138" customWidth="1"/>
    <col min="5131" max="5376" width="9" style="138"/>
    <col min="5377" max="5377" width="4.75" style="138" customWidth="1"/>
    <col min="5378" max="5379" width="6.25" style="138" customWidth="1"/>
    <col min="5380" max="5380" width="31.875" style="138" customWidth="1"/>
    <col min="5381" max="5381" width="15.625" style="138" customWidth="1"/>
    <col min="5382" max="5382" width="14.375" style="138" customWidth="1"/>
    <col min="5383" max="5383" width="13.75" style="138" customWidth="1"/>
    <col min="5384" max="5384" width="13" style="138" customWidth="1"/>
    <col min="5385" max="5385" width="14.125" style="138" customWidth="1"/>
    <col min="5386" max="5386" width="15.875" style="138" customWidth="1"/>
    <col min="5387" max="5632" width="9" style="138"/>
    <col min="5633" max="5633" width="4.75" style="138" customWidth="1"/>
    <col min="5634" max="5635" width="6.25" style="138" customWidth="1"/>
    <col min="5636" max="5636" width="31.875" style="138" customWidth="1"/>
    <col min="5637" max="5637" width="15.625" style="138" customWidth="1"/>
    <col min="5638" max="5638" width="14.375" style="138" customWidth="1"/>
    <col min="5639" max="5639" width="13.75" style="138" customWidth="1"/>
    <col min="5640" max="5640" width="13" style="138" customWidth="1"/>
    <col min="5641" max="5641" width="14.125" style="138" customWidth="1"/>
    <col min="5642" max="5642" width="15.875" style="138" customWidth="1"/>
    <col min="5643" max="5888" width="9" style="138"/>
    <col min="5889" max="5889" width="4.75" style="138" customWidth="1"/>
    <col min="5890" max="5891" width="6.25" style="138" customWidth="1"/>
    <col min="5892" max="5892" width="31.875" style="138" customWidth="1"/>
    <col min="5893" max="5893" width="15.625" style="138" customWidth="1"/>
    <col min="5894" max="5894" width="14.375" style="138" customWidth="1"/>
    <col min="5895" max="5895" width="13.75" style="138" customWidth="1"/>
    <col min="5896" max="5896" width="13" style="138" customWidth="1"/>
    <col min="5897" max="5897" width="14.125" style="138" customWidth="1"/>
    <col min="5898" max="5898" width="15.875" style="138" customWidth="1"/>
    <col min="5899" max="6144" width="9" style="138"/>
    <col min="6145" max="6145" width="4.75" style="138" customWidth="1"/>
    <col min="6146" max="6147" width="6.25" style="138" customWidth="1"/>
    <col min="6148" max="6148" width="31.875" style="138" customWidth="1"/>
    <col min="6149" max="6149" width="15.625" style="138" customWidth="1"/>
    <col min="6150" max="6150" width="14.375" style="138" customWidth="1"/>
    <col min="6151" max="6151" width="13.75" style="138" customWidth="1"/>
    <col min="6152" max="6152" width="13" style="138" customWidth="1"/>
    <col min="6153" max="6153" width="14.125" style="138" customWidth="1"/>
    <col min="6154" max="6154" width="15.875" style="138" customWidth="1"/>
    <col min="6155" max="6400" width="9" style="138"/>
    <col min="6401" max="6401" width="4.75" style="138" customWidth="1"/>
    <col min="6402" max="6403" width="6.25" style="138" customWidth="1"/>
    <col min="6404" max="6404" width="31.875" style="138" customWidth="1"/>
    <col min="6405" max="6405" width="15.625" style="138" customWidth="1"/>
    <col min="6406" max="6406" width="14.375" style="138" customWidth="1"/>
    <col min="6407" max="6407" width="13.75" style="138" customWidth="1"/>
    <col min="6408" max="6408" width="13" style="138" customWidth="1"/>
    <col min="6409" max="6409" width="14.125" style="138" customWidth="1"/>
    <col min="6410" max="6410" width="15.875" style="138" customWidth="1"/>
    <col min="6411" max="6656" width="9" style="138"/>
    <col min="6657" max="6657" width="4.75" style="138" customWidth="1"/>
    <col min="6658" max="6659" width="6.25" style="138" customWidth="1"/>
    <col min="6660" max="6660" width="31.875" style="138" customWidth="1"/>
    <col min="6661" max="6661" width="15.625" style="138" customWidth="1"/>
    <col min="6662" max="6662" width="14.375" style="138" customWidth="1"/>
    <col min="6663" max="6663" width="13.75" style="138" customWidth="1"/>
    <col min="6664" max="6664" width="13" style="138" customWidth="1"/>
    <col min="6665" max="6665" width="14.125" style="138" customWidth="1"/>
    <col min="6666" max="6666" width="15.875" style="138" customWidth="1"/>
    <col min="6667" max="6912" width="9" style="138"/>
    <col min="6913" max="6913" width="4.75" style="138" customWidth="1"/>
    <col min="6914" max="6915" width="6.25" style="138" customWidth="1"/>
    <col min="6916" max="6916" width="31.875" style="138" customWidth="1"/>
    <col min="6917" max="6917" width="15.625" style="138" customWidth="1"/>
    <col min="6918" max="6918" width="14.375" style="138" customWidth="1"/>
    <col min="6919" max="6919" width="13.75" style="138" customWidth="1"/>
    <col min="6920" max="6920" width="13" style="138" customWidth="1"/>
    <col min="6921" max="6921" width="14.125" style="138" customWidth="1"/>
    <col min="6922" max="6922" width="15.875" style="138" customWidth="1"/>
    <col min="6923" max="7168" width="9" style="138"/>
    <col min="7169" max="7169" width="4.75" style="138" customWidth="1"/>
    <col min="7170" max="7171" width="6.25" style="138" customWidth="1"/>
    <col min="7172" max="7172" width="31.875" style="138" customWidth="1"/>
    <col min="7173" max="7173" width="15.625" style="138" customWidth="1"/>
    <col min="7174" max="7174" width="14.375" style="138" customWidth="1"/>
    <col min="7175" max="7175" width="13.75" style="138" customWidth="1"/>
    <col min="7176" max="7176" width="13" style="138" customWidth="1"/>
    <col min="7177" max="7177" width="14.125" style="138" customWidth="1"/>
    <col min="7178" max="7178" width="15.875" style="138" customWidth="1"/>
    <col min="7179" max="7424" width="9" style="138"/>
    <col min="7425" max="7425" width="4.75" style="138" customWidth="1"/>
    <col min="7426" max="7427" width="6.25" style="138" customWidth="1"/>
    <col min="7428" max="7428" width="31.875" style="138" customWidth="1"/>
    <col min="7429" max="7429" width="15.625" style="138" customWidth="1"/>
    <col min="7430" max="7430" width="14.375" style="138" customWidth="1"/>
    <col min="7431" max="7431" width="13.75" style="138" customWidth="1"/>
    <col min="7432" max="7432" width="13" style="138" customWidth="1"/>
    <col min="7433" max="7433" width="14.125" style="138" customWidth="1"/>
    <col min="7434" max="7434" width="15.875" style="138" customWidth="1"/>
    <col min="7435" max="7680" width="9" style="138"/>
    <col min="7681" max="7681" width="4.75" style="138" customWidth="1"/>
    <col min="7682" max="7683" width="6.25" style="138" customWidth="1"/>
    <col min="7684" max="7684" width="31.875" style="138" customWidth="1"/>
    <col min="7685" max="7685" width="15.625" style="138" customWidth="1"/>
    <col min="7686" max="7686" width="14.375" style="138" customWidth="1"/>
    <col min="7687" max="7687" width="13.75" style="138" customWidth="1"/>
    <col min="7688" max="7688" width="13" style="138" customWidth="1"/>
    <col min="7689" max="7689" width="14.125" style="138" customWidth="1"/>
    <col min="7690" max="7690" width="15.875" style="138" customWidth="1"/>
    <col min="7691" max="7936" width="9" style="138"/>
    <col min="7937" max="7937" width="4.75" style="138" customWidth="1"/>
    <col min="7938" max="7939" width="6.25" style="138" customWidth="1"/>
    <col min="7940" max="7940" width="31.875" style="138" customWidth="1"/>
    <col min="7941" max="7941" width="15.625" style="138" customWidth="1"/>
    <col min="7942" max="7942" width="14.375" style="138" customWidth="1"/>
    <col min="7943" max="7943" width="13.75" style="138" customWidth="1"/>
    <col min="7944" max="7944" width="13" style="138" customWidth="1"/>
    <col min="7945" max="7945" width="14.125" style="138" customWidth="1"/>
    <col min="7946" max="7946" width="15.875" style="138" customWidth="1"/>
    <col min="7947" max="8192" width="9" style="138"/>
    <col min="8193" max="8193" width="4.75" style="138" customWidth="1"/>
    <col min="8194" max="8195" width="6.25" style="138" customWidth="1"/>
    <col min="8196" max="8196" width="31.875" style="138" customWidth="1"/>
    <col min="8197" max="8197" width="15.625" style="138" customWidth="1"/>
    <col min="8198" max="8198" width="14.375" style="138" customWidth="1"/>
    <col min="8199" max="8199" width="13.75" style="138" customWidth="1"/>
    <col min="8200" max="8200" width="13" style="138" customWidth="1"/>
    <col min="8201" max="8201" width="14.125" style="138" customWidth="1"/>
    <col min="8202" max="8202" width="15.875" style="138" customWidth="1"/>
    <col min="8203" max="8448" width="9" style="138"/>
    <col min="8449" max="8449" width="4.75" style="138" customWidth="1"/>
    <col min="8450" max="8451" width="6.25" style="138" customWidth="1"/>
    <col min="8452" max="8452" width="31.875" style="138" customWidth="1"/>
    <col min="8453" max="8453" width="15.625" style="138" customWidth="1"/>
    <col min="8454" max="8454" width="14.375" style="138" customWidth="1"/>
    <col min="8455" max="8455" width="13.75" style="138" customWidth="1"/>
    <col min="8456" max="8456" width="13" style="138" customWidth="1"/>
    <col min="8457" max="8457" width="14.125" style="138" customWidth="1"/>
    <col min="8458" max="8458" width="15.875" style="138" customWidth="1"/>
    <col min="8459" max="8704" width="9" style="138"/>
    <col min="8705" max="8705" width="4.75" style="138" customWidth="1"/>
    <col min="8706" max="8707" width="6.25" style="138" customWidth="1"/>
    <col min="8708" max="8708" width="31.875" style="138" customWidth="1"/>
    <col min="8709" max="8709" width="15.625" style="138" customWidth="1"/>
    <col min="8710" max="8710" width="14.375" style="138" customWidth="1"/>
    <col min="8711" max="8711" width="13.75" style="138" customWidth="1"/>
    <col min="8712" max="8712" width="13" style="138" customWidth="1"/>
    <col min="8713" max="8713" width="14.125" style="138" customWidth="1"/>
    <col min="8714" max="8714" width="15.875" style="138" customWidth="1"/>
    <col min="8715" max="8960" width="9" style="138"/>
    <col min="8961" max="8961" width="4.75" style="138" customWidth="1"/>
    <col min="8962" max="8963" width="6.25" style="138" customWidth="1"/>
    <col min="8964" max="8964" width="31.875" style="138" customWidth="1"/>
    <col min="8965" max="8965" width="15.625" style="138" customWidth="1"/>
    <col min="8966" max="8966" width="14.375" style="138" customWidth="1"/>
    <col min="8967" max="8967" width="13.75" style="138" customWidth="1"/>
    <col min="8968" max="8968" width="13" style="138" customWidth="1"/>
    <col min="8969" max="8969" width="14.125" style="138" customWidth="1"/>
    <col min="8970" max="8970" width="15.875" style="138" customWidth="1"/>
    <col min="8971" max="9216" width="9" style="138"/>
    <col min="9217" max="9217" width="4.75" style="138" customWidth="1"/>
    <col min="9218" max="9219" width="6.25" style="138" customWidth="1"/>
    <col min="9220" max="9220" width="31.875" style="138" customWidth="1"/>
    <col min="9221" max="9221" width="15.625" style="138" customWidth="1"/>
    <col min="9222" max="9222" width="14.375" style="138" customWidth="1"/>
    <col min="9223" max="9223" width="13.75" style="138" customWidth="1"/>
    <col min="9224" max="9224" width="13" style="138" customWidth="1"/>
    <col min="9225" max="9225" width="14.125" style="138" customWidth="1"/>
    <col min="9226" max="9226" width="15.875" style="138" customWidth="1"/>
    <col min="9227" max="9472" width="9" style="138"/>
    <col min="9473" max="9473" width="4.75" style="138" customWidth="1"/>
    <col min="9474" max="9475" width="6.25" style="138" customWidth="1"/>
    <col min="9476" max="9476" width="31.875" style="138" customWidth="1"/>
    <col min="9477" max="9477" width="15.625" style="138" customWidth="1"/>
    <col min="9478" max="9478" width="14.375" style="138" customWidth="1"/>
    <col min="9479" max="9479" width="13.75" style="138" customWidth="1"/>
    <col min="9480" max="9480" width="13" style="138" customWidth="1"/>
    <col min="9481" max="9481" width="14.125" style="138" customWidth="1"/>
    <col min="9482" max="9482" width="15.875" style="138" customWidth="1"/>
    <col min="9483" max="9728" width="9" style="138"/>
    <col min="9729" max="9729" width="4.75" style="138" customWidth="1"/>
    <col min="9730" max="9731" width="6.25" style="138" customWidth="1"/>
    <col min="9732" max="9732" width="31.875" style="138" customWidth="1"/>
    <col min="9733" max="9733" width="15.625" style="138" customWidth="1"/>
    <col min="9734" max="9734" width="14.375" style="138" customWidth="1"/>
    <col min="9735" max="9735" width="13.75" style="138" customWidth="1"/>
    <col min="9736" max="9736" width="13" style="138" customWidth="1"/>
    <col min="9737" max="9737" width="14.125" style="138" customWidth="1"/>
    <col min="9738" max="9738" width="15.875" style="138" customWidth="1"/>
    <col min="9739" max="9984" width="9" style="138"/>
    <col min="9985" max="9985" width="4.75" style="138" customWidth="1"/>
    <col min="9986" max="9987" width="6.25" style="138" customWidth="1"/>
    <col min="9988" max="9988" width="31.875" style="138" customWidth="1"/>
    <col min="9989" max="9989" width="15.625" style="138" customWidth="1"/>
    <col min="9990" max="9990" width="14.375" style="138" customWidth="1"/>
    <col min="9991" max="9991" width="13.75" style="138" customWidth="1"/>
    <col min="9992" max="9992" width="13" style="138" customWidth="1"/>
    <col min="9993" max="9993" width="14.125" style="138" customWidth="1"/>
    <col min="9994" max="9994" width="15.875" style="138" customWidth="1"/>
    <col min="9995" max="10240" width="9" style="138"/>
    <col min="10241" max="10241" width="4.75" style="138" customWidth="1"/>
    <col min="10242" max="10243" width="6.25" style="138" customWidth="1"/>
    <col min="10244" max="10244" width="31.875" style="138" customWidth="1"/>
    <col min="10245" max="10245" width="15.625" style="138" customWidth="1"/>
    <col min="10246" max="10246" width="14.375" style="138" customWidth="1"/>
    <col min="10247" max="10247" width="13.75" style="138" customWidth="1"/>
    <col min="10248" max="10248" width="13" style="138" customWidth="1"/>
    <col min="10249" max="10249" width="14.125" style="138" customWidth="1"/>
    <col min="10250" max="10250" width="15.875" style="138" customWidth="1"/>
    <col min="10251" max="10496" width="9" style="138"/>
    <col min="10497" max="10497" width="4.75" style="138" customWidth="1"/>
    <col min="10498" max="10499" width="6.25" style="138" customWidth="1"/>
    <col min="10500" max="10500" width="31.875" style="138" customWidth="1"/>
    <col min="10501" max="10501" width="15.625" style="138" customWidth="1"/>
    <col min="10502" max="10502" width="14.375" style="138" customWidth="1"/>
    <col min="10503" max="10503" width="13.75" style="138" customWidth="1"/>
    <col min="10504" max="10504" width="13" style="138" customWidth="1"/>
    <col min="10505" max="10505" width="14.125" style="138" customWidth="1"/>
    <col min="10506" max="10506" width="15.875" style="138" customWidth="1"/>
    <col min="10507" max="10752" width="9" style="138"/>
    <col min="10753" max="10753" width="4.75" style="138" customWidth="1"/>
    <col min="10754" max="10755" width="6.25" style="138" customWidth="1"/>
    <col min="10756" max="10756" width="31.875" style="138" customWidth="1"/>
    <col min="10757" max="10757" width="15.625" style="138" customWidth="1"/>
    <col min="10758" max="10758" width="14.375" style="138" customWidth="1"/>
    <col min="10759" max="10759" width="13.75" style="138" customWidth="1"/>
    <col min="10760" max="10760" width="13" style="138" customWidth="1"/>
    <col min="10761" max="10761" width="14.125" style="138" customWidth="1"/>
    <col min="10762" max="10762" width="15.875" style="138" customWidth="1"/>
    <col min="10763" max="11008" width="9" style="138"/>
    <col min="11009" max="11009" width="4.75" style="138" customWidth="1"/>
    <col min="11010" max="11011" width="6.25" style="138" customWidth="1"/>
    <col min="11012" max="11012" width="31.875" style="138" customWidth="1"/>
    <col min="11013" max="11013" width="15.625" style="138" customWidth="1"/>
    <col min="11014" max="11014" width="14.375" style="138" customWidth="1"/>
    <col min="11015" max="11015" width="13.75" style="138" customWidth="1"/>
    <col min="11016" max="11016" width="13" style="138" customWidth="1"/>
    <col min="11017" max="11017" width="14.125" style="138" customWidth="1"/>
    <col min="11018" max="11018" width="15.875" style="138" customWidth="1"/>
    <col min="11019" max="11264" width="9" style="138"/>
    <col min="11265" max="11265" width="4.75" style="138" customWidth="1"/>
    <col min="11266" max="11267" width="6.25" style="138" customWidth="1"/>
    <col min="11268" max="11268" width="31.875" style="138" customWidth="1"/>
    <col min="11269" max="11269" width="15.625" style="138" customWidth="1"/>
    <col min="11270" max="11270" width="14.375" style="138" customWidth="1"/>
    <col min="11271" max="11271" width="13.75" style="138" customWidth="1"/>
    <col min="11272" max="11272" width="13" style="138" customWidth="1"/>
    <col min="11273" max="11273" width="14.125" style="138" customWidth="1"/>
    <col min="11274" max="11274" width="15.875" style="138" customWidth="1"/>
    <col min="11275" max="11520" width="9" style="138"/>
    <col min="11521" max="11521" width="4.75" style="138" customWidth="1"/>
    <col min="11522" max="11523" width="6.25" style="138" customWidth="1"/>
    <col min="11524" max="11524" width="31.875" style="138" customWidth="1"/>
    <col min="11525" max="11525" width="15.625" style="138" customWidth="1"/>
    <col min="11526" max="11526" width="14.375" style="138" customWidth="1"/>
    <col min="11527" max="11527" width="13.75" style="138" customWidth="1"/>
    <col min="11528" max="11528" width="13" style="138" customWidth="1"/>
    <col min="11529" max="11529" width="14.125" style="138" customWidth="1"/>
    <col min="11530" max="11530" width="15.875" style="138" customWidth="1"/>
    <col min="11531" max="11776" width="9" style="138"/>
    <col min="11777" max="11777" width="4.75" style="138" customWidth="1"/>
    <col min="11778" max="11779" width="6.25" style="138" customWidth="1"/>
    <col min="11780" max="11780" width="31.875" style="138" customWidth="1"/>
    <col min="11781" max="11781" width="15.625" style="138" customWidth="1"/>
    <col min="11782" max="11782" width="14.375" style="138" customWidth="1"/>
    <col min="11783" max="11783" width="13.75" style="138" customWidth="1"/>
    <col min="11784" max="11784" width="13" style="138" customWidth="1"/>
    <col min="11785" max="11785" width="14.125" style="138" customWidth="1"/>
    <col min="11786" max="11786" width="15.875" style="138" customWidth="1"/>
    <col min="11787" max="12032" width="9" style="138"/>
    <col min="12033" max="12033" width="4.75" style="138" customWidth="1"/>
    <col min="12034" max="12035" width="6.25" style="138" customWidth="1"/>
    <col min="12036" max="12036" width="31.875" style="138" customWidth="1"/>
    <col min="12037" max="12037" width="15.625" style="138" customWidth="1"/>
    <col min="12038" max="12038" width="14.375" style="138" customWidth="1"/>
    <col min="12039" max="12039" width="13.75" style="138" customWidth="1"/>
    <col min="12040" max="12040" width="13" style="138" customWidth="1"/>
    <col min="12041" max="12041" width="14.125" style="138" customWidth="1"/>
    <col min="12042" max="12042" width="15.875" style="138" customWidth="1"/>
    <col min="12043" max="12288" width="9" style="138"/>
    <col min="12289" max="12289" width="4.75" style="138" customWidth="1"/>
    <col min="12290" max="12291" width="6.25" style="138" customWidth="1"/>
    <col min="12292" max="12292" width="31.875" style="138" customWidth="1"/>
    <col min="12293" max="12293" width="15.625" style="138" customWidth="1"/>
    <col min="12294" max="12294" width="14.375" style="138" customWidth="1"/>
    <col min="12295" max="12295" width="13.75" style="138" customWidth="1"/>
    <col min="12296" max="12296" width="13" style="138" customWidth="1"/>
    <col min="12297" max="12297" width="14.125" style="138" customWidth="1"/>
    <col min="12298" max="12298" width="15.875" style="138" customWidth="1"/>
    <col min="12299" max="12544" width="9" style="138"/>
    <col min="12545" max="12545" width="4.75" style="138" customWidth="1"/>
    <col min="12546" max="12547" width="6.25" style="138" customWidth="1"/>
    <col min="12548" max="12548" width="31.875" style="138" customWidth="1"/>
    <col min="12549" max="12549" width="15.625" style="138" customWidth="1"/>
    <col min="12550" max="12550" width="14.375" style="138" customWidth="1"/>
    <col min="12551" max="12551" width="13.75" style="138" customWidth="1"/>
    <col min="12552" max="12552" width="13" style="138" customWidth="1"/>
    <col min="12553" max="12553" width="14.125" style="138" customWidth="1"/>
    <col min="12554" max="12554" width="15.875" style="138" customWidth="1"/>
    <col min="12555" max="12800" width="9" style="138"/>
    <col min="12801" max="12801" width="4.75" style="138" customWidth="1"/>
    <col min="12802" max="12803" width="6.25" style="138" customWidth="1"/>
    <col min="12804" max="12804" width="31.875" style="138" customWidth="1"/>
    <col min="12805" max="12805" width="15.625" style="138" customWidth="1"/>
    <col min="12806" max="12806" width="14.375" style="138" customWidth="1"/>
    <col min="12807" max="12807" width="13.75" style="138" customWidth="1"/>
    <col min="12808" max="12808" width="13" style="138" customWidth="1"/>
    <col min="12809" max="12809" width="14.125" style="138" customWidth="1"/>
    <col min="12810" max="12810" width="15.875" style="138" customWidth="1"/>
    <col min="12811" max="13056" width="9" style="138"/>
    <col min="13057" max="13057" width="4.75" style="138" customWidth="1"/>
    <col min="13058" max="13059" width="6.25" style="138" customWidth="1"/>
    <col min="13060" max="13060" width="31.875" style="138" customWidth="1"/>
    <col min="13061" max="13061" width="15.625" style="138" customWidth="1"/>
    <col min="13062" max="13062" width="14.375" style="138" customWidth="1"/>
    <col min="13063" max="13063" width="13.75" style="138" customWidth="1"/>
    <col min="13064" max="13064" width="13" style="138" customWidth="1"/>
    <col min="13065" max="13065" width="14.125" style="138" customWidth="1"/>
    <col min="13066" max="13066" width="15.875" style="138" customWidth="1"/>
    <col min="13067" max="13312" width="9" style="138"/>
    <col min="13313" max="13313" width="4.75" style="138" customWidth="1"/>
    <col min="13314" max="13315" width="6.25" style="138" customWidth="1"/>
    <col min="13316" max="13316" width="31.875" style="138" customWidth="1"/>
    <col min="13317" max="13317" width="15.625" style="138" customWidth="1"/>
    <col min="13318" max="13318" width="14.375" style="138" customWidth="1"/>
    <col min="13319" max="13319" width="13.75" style="138" customWidth="1"/>
    <col min="13320" max="13320" width="13" style="138" customWidth="1"/>
    <col min="13321" max="13321" width="14.125" style="138" customWidth="1"/>
    <col min="13322" max="13322" width="15.875" style="138" customWidth="1"/>
    <col min="13323" max="13568" width="9" style="138"/>
    <col min="13569" max="13569" width="4.75" style="138" customWidth="1"/>
    <col min="13570" max="13571" width="6.25" style="138" customWidth="1"/>
    <col min="13572" max="13572" width="31.875" style="138" customWidth="1"/>
    <col min="13573" max="13573" width="15.625" style="138" customWidth="1"/>
    <col min="13574" max="13574" width="14.375" style="138" customWidth="1"/>
    <col min="13575" max="13575" width="13.75" style="138" customWidth="1"/>
    <col min="13576" max="13576" width="13" style="138" customWidth="1"/>
    <col min="13577" max="13577" width="14.125" style="138" customWidth="1"/>
    <col min="13578" max="13578" width="15.875" style="138" customWidth="1"/>
    <col min="13579" max="13824" width="9" style="138"/>
    <col min="13825" max="13825" width="4.75" style="138" customWidth="1"/>
    <col min="13826" max="13827" width="6.25" style="138" customWidth="1"/>
    <col min="13828" max="13828" width="31.875" style="138" customWidth="1"/>
    <col min="13829" max="13829" width="15.625" style="138" customWidth="1"/>
    <col min="13830" max="13830" width="14.375" style="138" customWidth="1"/>
    <col min="13831" max="13831" width="13.75" style="138" customWidth="1"/>
    <col min="13832" max="13832" width="13" style="138" customWidth="1"/>
    <col min="13833" max="13833" width="14.125" style="138" customWidth="1"/>
    <col min="13834" max="13834" width="15.875" style="138" customWidth="1"/>
    <col min="13835" max="14080" width="9" style="138"/>
    <col min="14081" max="14081" width="4.75" style="138" customWidth="1"/>
    <col min="14082" max="14083" width="6.25" style="138" customWidth="1"/>
    <col min="14084" max="14084" width="31.875" style="138" customWidth="1"/>
    <col min="14085" max="14085" width="15.625" style="138" customWidth="1"/>
    <col min="14086" max="14086" width="14.375" style="138" customWidth="1"/>
    <col min="14087" max="14087" width="13.75" style="138" customWidth="1"/>
    <col min="14088" max="14088" width="13" style="138" customWidth="1"/>
    <col min="14089" max="14089" width="14.125" style="138" customWidth="1"/>
    <col min="14090" max="14090" width="15.875" style="138" customWidth="1"/>
    <col min="14091" max="14336" width="9" style="138"/>
    <col min="14337" max="14337" width="4.75" style="138" customWidth="1"/>
    <col min="14338" max="14339" width="6.25" style="138" customWidth="1"/>
    <col min="14340" max="14340" width="31.875" style="138" customWidth="1"/>
    <col min="14341" max="14341" width="15.625" style="138" customWidth="1"/>
    <col min="14342" max="14342" width="14.375" style="138" customWidth="1"/>
    <col min="14343" max="14343" width="13.75" style="138" customWidth="1"/>
    <col min="14344" max="14344" width="13" style="138" customWidth="1"/>
    <col min="14345" max="14345" width="14.125" style="138" customWidth="1"/>
    <col min="14346" max="14346" width="15.875" style="138" customWidth="1"/>
    <col min="14347" max="14592" width="9" style="138"/>
    <col min="14593" max="14593" width="4.75" style="138" customWidth="1"/>
    <col min="14594" max="14595" width="6.25" style="138" customWidth="1"/>
    <col min="14596" max="14596" width="31.875" style="138" customWidth="1"/>
    <col min="14597" max="14597" width="15.625" style="138" customWidth="1"/>
    <col min="14598" max="14598" width="14.375" style="138" customWidth="1"/>
    <col min="14599" max="14599" width="13.75" style="138" customWidth="1"/>
    <col min="14600" max="14600" width="13" style="138" customWidth="1"/>
    <col min="14601" max="14601" width="14.125" style="138" customWidth="1"/>
    <col min="14602" max="14602" width="15.875" style="138" customWidth="1"/>
    <col min="14603" max="14848" width="9" style="138"/>
    <col min="14849" max="14849" width="4.75" style="138" customWidth="1"/>
    <col min="14850" max="14851" width="6.25" style="138" customWidth="1"/>
    <col min="14852" max="14852" width="31.875" style="138" customWidth="1"/>
    <col min="14853" max="14853" width="15.625" style="138" customWidth="1"/>
    <col min="14854" max="14854" width="14.375" style="138" customWidth="1"/>
    <col min="14855" max="14855" width="13.75" style="138" customWidth="1"/>
    <col min="14856" max="14856" width="13" style="138" customWidth="1"/>
    <col min="14857" max="14857" width="14.125" style="138" customWidth="1"/>
    <col min="14858" max="14858" width="15.875" style="138" customWidth="1"/>
    <col min="14859" max="15104" width="9" style="138"/>
    <col min="15105" max="15105" width="4.75" style="138" customWidth="1"/>
    <col min="15106" max="15107" width="6.25" style="138" customWidth="1"/>
    <col min="15108" max="15108" width="31.875" style="138" customWidth="1"/>
    <col min="15109" max="15109" width="15.625" style="138" customWidth="1"/>
    <col min="15110" max="15110" width="14.375" style="138" customWidth="1"/>
    <col min="15111" max="15111" width="13.75" style="138" customWidth="1"/>
    <col min="15112" max="15112" width="13" style="138" customWidth="1"/>
    <col min="15113" max="15113" width="14.125" style="138" customWidth="1"/>
    <col min="15114" max="15114" width="15.875" style="138" customWidth="1"/>
    <col min="15115" max="15360" width="9" style="138"/>
    <col min="15361" max="15361" width="4.75" style="138" customWidth="1"/>
    <col min="15362" max="15363" width="6.25" style="138" customWidth="1"/>
    <col min="15364" max="15364" width="31.875" style="138" customWidth="1"/>
    <col min="15365" max="15365" width="15.625" style="138" customWidth="1"/>
    <col min="15366" max="15366" width="14.375" style="138" customWidth="1"/>
    <col min="15367" max="15367" width="13.75" style="138" customWidth="1"/>
    <col min="15368" max="15368" width="13" style="138" customWidth="1"/>
    <col min="15369" max="15369" width="14.125" style="138" customWidth="1"/>
    <col min="15370" max="15370" width="15.875" style="138" customWidth="1"/>
    <col min="15371" max="15616" width="9" style="138"/>
    <col min="15617" max="15617" width="4.75" style="138" customWidth="1"/>
    <col min="15618" max="15619" width="6.25" style="138" customWidth="1"/>
    <col min="15620" max="15620" width="31.875" style="138" customWidth="1"/>
    <col min="15621" max="15621" width="15.625" style="138" customWidth="1"/>
    <col min="15622" max="15622" width="14.375" style="138" customWidth="1"/>
    <col min="15623" max="15623" width="13.75" style="138" customWidth="1"/>
    <col min="15624" max="15624" width="13" style="138" customWidth="1"/>
    <col min="15625" max="15625" width="14.125" style="138" customWidth="1"/>
    <col min="15626" max="15626" width="15.875" style="138" customWidth="1"/>
    <col min="15627" max="15872" width="9" style="138"/>
    <col min="15873" max="15873" width="4.75" style="138" customWidth="1"/>
    <col min="15874" max="15875" width="6.25" style="138" customWidth="1"/>
    <col min="15876" max="15876" width="31.875" style="138" customWidth="1"/>
    <col min="15877" max="15877" width="15.625" style="138" customWidth="1"/>
    <col min="15878" max="15878" width="14.375" style="138" customWidth="1"/>
    <col min="15879" max="15879" width="13.75" style="138" customWidth="1"/>
    <col min="15880" max="15880" width="13" style="138" customWidth="1"/>
    <col min="15881" max="15881" width="14.125" style="138" customWidth="1"/>
    <col min="15882" max="15882" width="15.875" style="138" customWidth="1"/>
    <col min="15883" max="16128" width="9" style="138"/>
    <col min="16129" max="16129" width="4.75" style="138" customWidth="1"/>
    <col min="16130" max="16131" width="6.25" style="138" customWidth="1"/>
    <col min="16132" max="16132" width="31.875" style="138" customWidth="1"/>
    <col min="16133" max="16133" width="15.625" style="138" customWidth="1"/>
    <col min="16134" max="16134" width="14.375" style="138" customWidth="1"/>
    <col min="16135" max="16135" width="13.75" style="138" customWidth="1"/>
    <col min="16136" max="16136" width="13" style="138" customWidth="1"/>
    <col min="16137" max="16137" width="14.125" style="138" customWidth="1"/>
    <col min="16138" max="16138" width="15.875" style="138" customWidth="1"/>
    <col min="16139" max="16384" width="9" style="138"/>
  </cols>
  <sheetData>
    <row r="1" spans="1:10" s="128" customFormat="1" ht="16.5" customHeight="1" x14ac:dyDescent="0.25">
      <c r="A1" s="203" t="s">
        <v>502</v>
      </c>
      <c r="B1" s="204"/>
      <c r="C1" s="204"/>
      <c r="D1" s="205"/>
      <c r="E1" s="206" t="s">
        <v>503</v>
      </c>
      <c r="F1" s="207"/>
      <c r="G1" s="206" t="s">
        <v>504</v>
      </c>
      <c r="H1" s="207"/>
      <c r="I1" s="206" t="s">
        <v>505</v>
      </c>
      <c r="J1" s="207"/>
    </row>
    <row r="2" spans="1:10" s="128" customFormat="1" ht="16.5" customHeight="1" x14ac:dyDescent="0.25">
      <c r="A2" s="129" t="s">
        <v>141</v>
      </c>
      <c r="B2" s="130" t="s">
        <v>142</v>
      </c>
      <c r="C2" s="130" t="s">
        <v>143</v>
      </c>
      <c r="D2" s="131" t="s">
        <v>506</v>
      </c>
      <c r="E2" s="132" t="s">
        <v>507</v>
      </c>
      <c r="F2" s="132" t="s">
        <v>508</v>
      </c>
      <c r="G2" s="132" t="s">
        <v>507</v>
      </c>
      <c r="H2" s="132" t="s">
        <v>508</v>
      </c>
      <c r="I2" s="132" t="s">
        <v>507</v>
      </c>
      <c r="J2" s="132" t="s">
        <v>508</v>
      </c>
    </row>
    <row r="3" spans="1:10" s="128" customFormat="1" ht="16.149999999999999" customHeight="1" x14ac:dyDescent="0.25">
      <c r="A3" s="133" t="s">
        <v>272</v>
      </c>
      <c r="B3" s="130" t="s">
        <v>272</v>
      </c>
      <c r="C3" s="130" t="s">
        <v>272</v>
      </c>
      <c r="D3" s="134" t="s">
        <v>509</v>
      </c>
      <c r="E3" s="135">
        <v>33421678</v>
      </c>
      <c r="F3" s="135">
        <v>155401786</v>
      </c>
      <c r="G3" s="135">
        <v>29225956</v>
      </c>
      <c r="H3" s="135">
        <v>75588862</v>
      </c>
      <c r="I3" s="135">
        <v>4195722</v>
      </c>
      <c r="J3" s="136">
        <v>79812924</v>
      </c>
    </row>
    <row r="4" spans="1:10" x14ac:dyDescent="0.25">
      <c r="A4" s="133" t="s">
        <v>272</v>
      </c>
      <c r="B4" s="137" t="s">
        <v>272</v>
      </c>
      <c r="C4" s="137" t="s">
        <v>272</v>
      </c>
      <c r="D4" s="134" t="s">
        <v>510</v>
      </c>
      <c r="E4" s="135">
        <v>32181678</v>
      </c>
      <c r="F4" s="135">
        <v>154161786</v>
      </c>
      <c r="G4" s="135">
        <v>27985956</v>
      </c>
      <c r="H4" s="135">
        <v>74348862</v>
      </c>
      <c r="I4" s="135">
        <v>4195722</v>
      </c>
      <c r="J4" s="136">
        <v>79812924</v>
      </c>
    </row>
    <row r="5" spans="1:10" x14ac:dyDescent="0.25">
      <c r="A5" s="133" t="s">
        <v>511</v>
      </c>
      <c r="B5" s="137" t="s">
        <v>272</v>
      </c>
      <c r="C5" s="137" t="s">
        <v>272</v>
      </c>
      <c r="D5" s="134" t="s">
        <v>512</v>
      </c>
      <c r="E5" s="135">
        <v>20261414</v>
      </c>
      <c r="F5" s="135">
        <v>51522336</v>
      </c>
      <c r="G5" s="135">
        <v>20261414</v>
      </c>
      <c r="H5" s="135">
        <v>49876799</v>
      </c>
      <c r="I5" s="135">
        <v>0</v>
      </c>
      <c r="J5" s="136">
        <v>1645537</v>
      </c>
    </row>
    <row r="6" spans="1:10" x14ac:dyDescent="0.25">
      <c r="A6" s="133" t="s">
        <v>511</v>
      </c>
      <c r="B6" s="137" t="s">
        <v>511</v>
      </c>
      <c r="C6" s="137" t="s">
        <v>272</v>
      </c>
      <c r="D6" s="134" t="s">
        <v>513</v>
      </c>
      <c r="E6" s="135">
        <v>210512</v>
      </c>
      <c r="F6" s="135">
        <v>623597</v>
      </c>
      <c r="G6" s="135">
        <v>210512</v>
      </c>
      <c r="H6" s="135">
        <v>623597</v>
      </c>
      <c r="I6" s="135">
        <v>0</v>
      </c>
      <c r="J6" s="136">
        <v>0</v>
      </c>
    </row>
    <row r="7" spans="1:10" x14ac:dyDescent="0.25">
      <c r="A7" s="133" t="s">
        <v>511</v>
      </c>
      <c r="B7" s="137" t="s">
        <v>511</v>
      </c>
      <c r="C7" s="137" t="s">
        <v>511</v>
      </c>
      <c r="D7" s="134" t="s">
        <v>514</v>
      </c>
      <c r="E7" s="135">
        <v>210512</v>
      </c>
      <c r="F7" s="135">
        <v>623597</v>
      </c>
      <c r="G7" s="135">
        <v>210512</v>
      </c>
      <c r="H7" s="135">
        <v>623597</v>
      </c>
      <c r="I7" s="135">
        <v>0</v>
      </c>
      <c r="J7" s="136">
        <v>0</v>
      </c>
    </row>
    <row r="8" spans="1:10" x14ac:dyDescent="0.25">
      <c r="A8" s="133" t="s">
        <v>511</v>
      </c>
      <c r="B8" s="137" t="s">
        <v>515</v>
      </c>
      <c r="C8" s="137" t="s">
        <v>272</v>
      </c>
      <c r="D8" s="134" t="s">
        <v>516</v>
      </c>
      <c r="E8" s="135">
        <v>110001</v>
      </c>
      <c r="F8" s="135">
        <v>272855</v>
      </c>
      <c r="G8" s="135">
        <v>110001</v>
      </c>
      <c r="H8" s="135">
        <v>272855</v>
      </c>
      <c r="I8" s="135">
        <v>0</v>
      </c>
      <c r="J8" s="136">
        <v>0</v>
      </c>
    </row>
    <row r="9" spans="1:10" x14ac:dyDescent="0.25">
      <c r="A9" s="133" t="s">
        <v>511</v>
      </c>
      <c r="B9" s="137" t="s">
        <v>515</v>
      </c>
      <c r="C9" s="137" t="s">
        <v>511</v>
      </c>
      <c r="D9" s="134" t="s">
        <v>276</v>
      </c>
      <c r="E9" s="135">
        <v>110001</v>
      </c>
      <c r="F9" s="135">
        <v>272855</v>
      </c>
      <c r="G9" s="135">
        <v>110001</v>
      </c>
      <c r="H9" s="135">
        <v>272855</v>
      </c>
      <c r="I9" s="135">
        <v>0</v>
      </c>
      <c r="J9" s="136">
        <v>0</v>
      </c>
    </row>
    <row r="10" spans="1:10" x14ac:dyDescent="0.25">
      <c r="A10" s="133" t="s">
        <v>511</v>
      </c>
      <c r="B10" s="137" t="s">
        <v>517</v>
      </c>
      <c r="C10" s="137" t="s">
        <v>272</v>
      </c>
      <c r="D10" s="134" t="s">
        <v>518</v>
      </c>
      <c r="E10" s="135">
        <v>535666</v>
      </c>
      <c r="F10" s="135">
        <v>2029565</v>
      </c>
      <c r="G10" s="135">
        <v>535666</v>
      </c>
      <c r="H10" s="135">
        <v>2029565</v>
      </c>
      <c r="I10" s="135">
        <v>0</v>
      </c>
      <c r="J10" s="136">
        <v>0</v>
      </c>
    </row>
    <row r="11" spans="1:10" x14ac:dyDescent="0.25">
      <c r="A11" s="133" t="s">
        <v>511</v>
      </c>
      <c r="B11" s="137" t="s">
        <v>517</v>
      </c>
      <c r="C11" s="137" t="s">
        <v>511</v>
      </c>
      <c r="D11" s="134" t="s">
        <v>519</v>
      </c>
      <c r="E11" s="135">
        <v>535666</v>
      </c>
      <c r="F11" s="135">
        <v>2029565</v>
      </c>
      <c r="G11" s="135">
        <v>535666</v>
      </c>
      <c r="H11" s="135">
        <v>2029565</v>
      </c>
      <c r="I11" s="135">
        <v>0</v>
      </c>
      <c r="J11" s="136">
        <v>0</v>
      </c>
    </row>
    <row r="12" spans="1:10" x14ac:dyDescent="0.25">
      <c r="A12" s="133" t="s">
        <v>511</v>
      </c>
      <c r="B12" s="137" t="s">
        <v>520</v>
      </c>
      <c r="C12" s="137" t="s">
        <v>272</v>
      </c>
      <c r="D12" s="134" t="s">
        <v>521</v>
      </c>
      <c r="E12" s="135">
        <v>667430</v>
      </c>
      <c r="F12" s="135">
        <v>1326808</v>
      </c>
      <c r="G12" s="135">
        <v>667430</v>
      </c>
      <c r="H12" s="135">
        <v>1326808</v>
      </c>
      <c r="I12" s="135">
        <v>0</v>
      </c>
      <c r="J12" s="136">
        <v>0</v>
      </c>
    </row>
    <row r="13" spans="1:10" x14ac:dyDescent="0.25">
      <c r="A13" s="133" t="s">
        <v>511</v>
      </c>
      <c r="B13" s="137" t="s">
        <v>520</v>
      </c>
      <c r="C13" s="137" t="s">
        <v>511</v>
      </c>
      <c r="D13" s="134" t="s">
        <v>280</v>
      </c>
      <c r="E13" s="135">
        <v>667430</v>
      </c>
      <c r="F13" s="135">
        <v>1326808</v>
      </c>
      <c r="G13" s="135">
        <v>667430</v>
      </c>
      <c r="H13" s="135">
        <v>1326808</v>
      </c>
      <c r="I13" s="135">
        <v>0</v>
      </c>
      <c r="J13" s="136">
        <v>0</v>
      </c>
    </row>
    <row r="14" spans="1:10" x14ac:dyDescent="0.25">
      <c r="A14" s="133" t="s">
        <v>511</v>
      </c>
      <c r="B14" s="137" t="s">
        <v>522</v>
      </c>
      <c r="C14" s="137" t="s">
        <v>272</v>
      </c>
      <c r="D14" s="134" t="s">
        <v>523</v>
      </c>
      <c r="E14" s="135">
        <v>4437805</v>
      </c>
      <c r="F14" s="135">
        <v>4922855</v>
      </c>
      <c r="G14" s="135">
        <v>4437805</v>
      </c>
      <c r="H14" s="135">
        <v>4922855</v>
      </c>
      <c r="I14" s="135">
        <v>0</v>
      </c>
      <c r="J14" s="136">
        <v>0</v>
      </c>
    </row>
    <row r="15" spans="1:10" x14ac:dyDescent="0.25">
      <c r="A15" s="133" t="s">
        <v>511</v>
      </c>
      <c r="B15" s="137" t="s">
        <v>522</v>
      </c>
      <c r="C15" s="137" t="s">
        <v>511</v>
      </c>
      <c r="D15" s="134" t="s">
        <v>524</v>
      </c>
      <c r="E15" s="135">
        <v>62656</v>
      </c>
      <c r="F15" s="135">
        <v>62656</v>
      </c>
      <c r="G15" s="135">
        <v>62656</v>
      </c>
      <c r="H15" s="135">
        <v>62656</v>
      </c>
      <c r="I15" s="135">
        <v>0</v>
      </c>
      <c r="J15" s="136">
        <v>0</v>
      </c>
    </row>
    <row r="16" spans="1:10" x14ac:dyDescent="0.25">
      <c r="A16" s="133" t="s">
        <v>511</v>
      </c>
      <c r="B16" s="137" t="s">
        <v>522</v>
      </c>
      <c r="C16" s="137" t="s">
        <v>515</v>
      </c>
      <c r="D16" s="134" t="s">
        <v>525</v>
      </c>
      <c r="E16" s="135">
        <v>4375149</v>
      </c>
      <c r="F16" s="135">
        <v>4860199</v>
      </c>
      <c r="G16" s="135">
        <v>4375149</v>
      </c>
      <c r="H16" s="135">
        <v>4860199</v>
      </c>
      <c r="I16" s="135">
        <v>0</v>
      </c>
      <c r="J16" s="136">
        <v>0</v>
      </c>
    </row>
    <row r="17" spans="1:10" ht="22.5" x14ac:dyDescent="0.25">
      <c r="A17" s="133" t="s">
        <v>511</v>
      </c>
      <c r="B17" s="137" t="s">
        <v>526</v>
      </c>
      <c r="C17" s="137" t="s">
        <v>272</v>
      </c>
      <c r="D17" s="134" t="s">
        <v>527</v>
      </c>
      <c r="E17" s="135">
        <v>14300000</v>
      </c>
      <c r="F17" s="135" t="s">
        <v>528</v>
      </c>
      <c r="G17" s="135">
        <v>14300000</v>
      </c>
      <c r="H17" s="135" t="s">
        <v>529</v>
      </c>
      <c r="I17" s="135">
        <v>0</v>
      </c>
      <c r="J17" s="136">
        <v>1645537</v>
      </c>
    </row>
    <row r="18" spans="1:10" ht="22.5" x14ac:dyDescent="0.25">
      <c r="A18" s="133" t="s">
        <v>511</v>
      </c>
      <c r="B18" s="137" t="s">
        <v>526</v>
      </c>
      <c r="C18" s="137" t="s">
        <v>511</v>
      </c>
      <c r="D18" s="134" t="s">
        <v>530</v>
      </c>
      <c r="E18" s="135">
        <v>14300000</v>
      </c>
      <c r="F18" s="135" t="s">
        <v>528</v>
      </c>
      <c r="G18" s="135">
        <v>14300000</v>
      </c>
      <c r="H18" s="135" t="s">
        <v>529</v>
      </c>
      <c r="I18" s="135">
        <v>0</v>
      </c>
      <c r="J18" s="136">
        <v>1645537</v>
      </c>
    </row>
    <row r="19" spans="1:10" x14ac:dyDescent="0.25">
      <c r="A19" s="133" t="s">
        <v>531</v>
      </c>
      <c r="B19" s="137" t="s">
        <v>272</v>
      </c>
      <c r="C19" s="137" t="s">
        <v>272</v>
      </c>
      <c r="D19" s="134" t="s">
        <v>532</v>
      </c>
      <c r="E19" s="135">
        <v>600592</v>
      </c>
      <c r="F19" s="135">
        <v>1014500</v>
      </c>
      <c r="G19" s="135">
        <v>600592</v>
      </c>
      <c r="H19" s="135">
        <v>1014500</v>
      </c>
      <c r="I19" s="135">
        <v>0</v>
      </c>
      <c r="J19" s="136">
        <v>0</v>
      </c>
    </row>
    <row r="20" spans="1:10" x14ac:dyDescent="0.25">
      <c r="A20" s="133" t="s">
        <v>531</v>
      </c>
      <c r="B20" s="137" t="s">
        <v>511</v>
      </c>
      <c r="C20" s="137" t="s">
        <v>272</v>
      </c>
      <c r="D20" s="134" t="s">
        <v>533</v>
      </c>
      <c r="E20" s="135">
        <v>499759</v>
      </c>
      <c r="F20" s="135">
        <v>912834</v>
      </c>
      <c r="G20" s="135">
        <v>499759</v>
      </c>
      <c r="H20" s="135">
        <v>912834</v>
      </c>
      <c r="I20" s="135">
        <v>0</v>
      </c>
      <c r="J20" s="136">
        <v>0</v>
      </c>
    </row>
    <row r="21" spans="1:10" x14ac:dyDescent="0.25">
      <c r="A21" s="133" t="s">
        <v>531</v>
      </c>
      <c r="B21" s="137" t="s">
        <v>511</v>
      </c>
      <c r="C21" s="137" t="s">
        <v>511</v>
      </c>
      <c r="D21" s="134" t="s">
        <v>534</v>
      </c>
      <c r="E21" s="135">
        <v>499759</v>
      </c>
      <c r="F21" s="135">
        <v>912834</v>
      </c>
      <c r="G21" s="135">
        <v>499759</v>
      </c>
      <c r="H21" s="135">
        <v>912834</v>
      </c>
      <c r="I21" s="135">
        <v>0</v>
      </c>
      <c r="J21" s="136">
        <v>0</v>
      </c>
    </row>
    <row r="22" spans="1:10" x14ac:dyDescent="0.25">
      <c r="A22" s="133" t="s">
        <v>531</v>
      </c>
      <c r="B22" s="137" t="s">
        <v>515</v>
      </c>
      <c r="C22" s="137" t="s">
        <v>272</v>
      </c>
      <c r="D22" s="134" t="s">
        <v>535</v>
      </c>
      <c r="E22" s="135">
        <v>100000</v>
      </c>
      <c r="F22" s="135">
        <v>100000</v>
      </c>
      <c r="G22" s="135">
        <v>100000</v>
      </c>
      <c r="H22" s="135">
        <v>100000</v>
      </c>
      <c r="I22" s="135">
        <v>0</v>
      </c>
      <c r="J22" s="136">
        <v>0</v>
      </c>
    </row>
    <row r="23" spans="1:10" x14ac:dyDescent="0.25">
      <c r="A23" s="133" t="s">
        <v>531</v>
      </c>
      <c r="B23" s="137" t="s">
        <v>515</v>
      </c>
      <c r="C23" s="137" t="s">
        <v>511</v>
      </c>
      <c r="D23" s="134" t="s">
        <v>536</v>
      </c>
      <c r="E23" s="135">
        <v>100000</v>
      </c>
      <c r="F23" s="135">
        <v>100000</v>
      </c>
      <c r="G23" s="135">
        <v>100000</v>
      </c>
      <c r="H23" s="135">
        <v>100000</v>
      </c>
      <c r="I23" s="135">
        <v>0</v>
      </c>
      <c r="J23" s="136">
        <v>0</v>
      </c>
    </row>
    <row r="24" spans="1:10" x14ac:dyDescent="0.25">
      <c r="A24" s="133" t="s">
        <v>531</v>
      </c>
      <c r="B24" s="137" t="s">
        <v>531</v>
      </c>
      <c r="C24" s="137" t="s">
        <v>272</v>
      </c>
      <c r="D24" s="134" t="s">
        <v>537</v>
      </c>
      <c r="E24" s="135">
        <v>833</v>
      </c>
      <c r="F24" s="135">
        <v>1666</v>
      </c>
      <c r="G24" s="135">
        <v>833</v>
      </c>
      <c r="H24" s="135">
        <v>1666</v>
      </c>
      <c r="I24" s="135">
        <v>0</v>
      </c>
      <c r="J24" s="136">
        <v>0</v>
      </c>
    </row>
    <row r="25" spans="1:10" x14ac:dyDescent="0.25">
      <c r="A25" s="133" t="s">
        <v>531</v>
      </c>
      <c r="B25" s="137" t="s">
        <v>531</v>
      </c>
      <c r="C25" s="137" t="s">
        <v>511</v>
      </c>
      <c r="D25" s="134" t="s">
        <v>538</v>
      </c>
      <c r="E25" s="135">
        <v>833</v>
      </c>
      <c r="F25" s="135">
        <v>1666</v>
      </c>
      <c r="G25" s="135">
        <v>833</v>
      </c>
      <c r="H25" s="135">
        <v>1666</v>
      </c>
      <c r="I25" s="135">
        <v>0</v>
      </c>
      <c r="J25" s="136">
        <v>0</v>
      </c>
    </row>
    <row r="26" spans="1:10" x14ac:dyDescent="0.25">
      <c r="A26" s="133" t="s">
        <v>517</v>
      </c>
      <c r="B26" s="137" t="s">
        <v>272</v>
      </c>
      <c r="C26" s="137" t="s">
        <v>272</v>
      </c>
      <c r="D26" s="134" t="s">
        <v>539</v>
      </c>
      <c r="E26" s="135">
        <v>4612102</v>
      </c>
      <c r="F26" s="135">
        <v>8451493</v>
      </c>
      <c r="G26" s="135">
        <v>4607357</v>
      </c>
      <c r="H26" s="135">
        <v>8435150</v>
      </c>
      <c r="I26" s="135">
        <v>4745</v>
      </c>
      <c r="J26" s="136">
        <v>16343</v>
      </c>
    </row>
    <row r="27" spans="1:10" x14ac:dyDescent="0.25">
      <c r="A27" s="133" t="s">
        <v>517</v>
      </c>
      <c r="B27" s="137" t="s">
        <v>511</v>
      </c>
      <c r="C27" s="137" t="s">
        <v>272</v>
      </c>
      <c r="D27" s="134" t="s">
        <v>540</v>
      </c>
      <c r="E27" s="135">
        <v>10900</v>
      </c>
      <c r="F27" s="135">
        <v>43900</v>
      </c>
      <c r="G27" s="135">
        <v>10900</v>
      </c>
      <c r="H27" s="135">
        <v>43900</v>
      </c>
      <c r="I27" s="135">
        <v>0</v>
      </c>
      <c r="J27" s="136">
        <v>0</v>
      </c>
    </row>
    <row r="28" spans="1:10" x14ac:dyDescent="0.25">
      <c r="A28" s="133" t="s">
        <v>517</v>
      </c>
      <c r="B28" s="137" t="s">
        <v>511</v>
      </c>
      <c r="C28" s="137" t="s">
        <v>515</v>
      </c>
      <c r="D28" s="134" t="s">
        <v>541</v>
      </c>
      <c r="E28" s="135">
        <v>10900</v>
      </c>
      <c r="F28" s="135">
        <v>43900</v>
      </c>
      <c r="G28" s="135">
        <v>10900</v>
      </c>
      <c r="H28" s="135">
        <v>43900</v>
      </c>
      <c r="I28" s="135">
        <v>0</v>
      </c>
      <c r="J28" s="136">
        <v>0</v>
      </c>
    </row>
    <row r="29" spans="1:10" x14ac:dyDescent="0.25">
      <c r="A29" s="133" t="s">
        <v>517</v>
      </c>
      <c r="B29" s="137" t="s">
        <v>515</v>
      </c>
      <c r="C29" s="137" t="s">
        <v>272</v>
      </c>
      <c r="D29" s="134" t="s">
        <v>542</v>
      </c>
      <c r="E29" s="135">
        <v>4601202</v>
      </c>
      <c r="F29" s="135">
        <v>8407593</v>
      </c>
      <c r="G29" s="135">
        <v>4596457</v>
      </c>
      <c r="H29" s="135">
        <v>8391250</v>
      </c>
      <c r="I29" s="135">
        <v>4745</v>
      </c>
      <c r="J29" s="136">
        <v>16343</v>
      </c>
    </row>
    <row r="30" spans="1:10" x14ac:dyDescent="0.25">
      <c r="A30" s="133" t="s">
        <v>517</v>
      </c>
      <c r="B30" s="137" t="s">
        <v>515</v>
      </c>
      <c r="C30" s="137" t="s">
        <v>517</v>
      </c>
      <c r="D30" s="134" t="s">
        <v>543</v>
      </c>
      <c r="E30" s="135">
        <v>0</v>
      </c>
      <c r="F30" s="135">
        <v>4</v>
      </c>
      <c r="G30" s="135">
        <v>0</v>
      </c>
      <c r="H30" s="135">
        <v>4</v>
      </c>
      <c r="I30" s="135">
        <v>0</v>
      </c>
      <c r="J30" s="136">
        <v>0</v>
      </c>
    </row>
    <row r="31" spans="1:10" x14ac:dyDescent="0.25">
      <c r="A31" s="133" t="s">
        <v>517</v>
      </c>
      <c r="B31" s="137" t="s">
        <v>515</v>
      </c>
      <c r="C31" s="137" t="s">
        <v>544</v>
      </c>
      <c r="D31" s="134" t="s">
        <v>545</v>
      </c>
      <c r="E31" s="135">
        <v>3634428</v>
      </c>
      <c r="F31" s="135">
        <v>6368574</v>
      </c>
      <c r="G31" s="135">
        <v>3629683</v>
      </c>
      <c r="H31" s="135">
        <v>6352231</v>
      </c>
      <c r="I31" s="135">
        <v>4745</v>
      </c>
      <c r="J31" s="136">
        <v>16343</v>
      </c>
    </row>
    <row r="32" spans="1:10" x14ac:dyDescent="0.25">
      <c r="A32" s="133" t="s">
        <v>517</v>
      </c>
      <c r="B32" s="137" t="s">
        <v>515</v>
      </c>
      <c r="C32" s="137" t="s">
        <v>546</v>
      </c>
      <c r="D32" s="134" t="s">
        <v>547</v>
      </c>
      <c r="E32" s="135">
        <v>966774</v>
      </c>
      <c r="F32" s="135">
        <v>2039015</v>
      </c>
      <c r="G32" s="135">
        <v>966774</v>
      </c>
      <c r="H32" s="135">
        <v>2039015</v>
      </c>
      <c r="I32" s="135">
        <v>0</v>
      </c>
      <c r="J32" s="136">
        <v>0</v>
      </c>
    </row>
    <row r="33" spans="1:10" x14ac:dyDescent="0.25">
      <c r="A33" s="133" t="s">
        <v>520</v>
      </c>
      <c r="B33" s="137" t="s">
        <v>272</v>
      </c>
      <c r="C33" s="137" t="s">
        <v>272</v>
      </c>
      <c r="D33" s="134" t="s">
        <v>548</v>
      </c>
      <c r="E33" s="135">
        <v>113107</v>
      </c>
      <c r="F33" s="135">
        <v>1160391</v>
      </c>
      <c r="G33" s="135">
        <v>113107</v>
      </c>
      <c r="H33" s="135">
        <v>1160391</v>
      </c>
      <c r="I33" s="135">
        <v>0</v>
      </c>
      <c r="J33" s="136">
        <v>0</v>
      </c>
    </row>
    <row r="34" spans="1:10" x14ac:dyDescent="0.25">
      <c r="A34" s="133" t="s">
        <v>520</v>
      </c>
      <c r="B34" s="137" t="s">
        <v>511</v>
      </c>
      <c r="C34" s="137" t="s">
        <v>272</v>
      </c>
      <c r="D34" s="134" t="s">
        <v>549</v>
      </c>
      <c r="E34" s="135">
        <v>113107</v>
      </c>
      <c r="F34" s="135">
        <v>1160391</v>
      </c>
      <c r="G34" s="135">
        <v>113107</v>
      </c>
      <c r="H34" s="135">
        <v>1160391</v>
      </c>
      <c r="I34" s="135">
        <v>0</v>
      </c>
      <c r="J34" s="136">
        <v>0</v>
      </c>
    </row>
    <row r="35" spans="1:10" x14ac:dyDescent="0.25">
      <c r="A35" s="133" t="s">
        <v>520</v>
      </c>
      <c r="B35" s="137" t="s">
        <v>511</v>
      </c>
      <c r="C35" s="137" t="s">
        <v>511</v>
      </c>
      <c r="D35" s="134" t="s">
        <v>550</v>
      </c>
      <c r="E35" s="135">
        <v>24500</v>
      </c>
      <c r="F35" s="135">
        <v>31500</v>
      </c>
      <c r="G35" s="135">
        <v>24500</v>
      </c>
      <c r="H35" s="135">
        <v>31500</v>
      </c>
      <c r="I35" s="135">
        <v>0</v>
      </c>
      <c r="J35" s="136">
        <v>0</v>
      </c>
    </row>
    <row r="36" spans="1:10" x14ac:dyDescent="0.25">
      <c r="A36" s="133" t="s">
        <v>520</v>
      </c>
      <c r="B36" s="137" t="s">
        <v>511</v>
      </c>
      <c r="C36" s="137" t="s">
        <v>515</v>
      </c>
      <c r="D36" s="134" t="s">
        <v>551</v>
      </c>
      <c r="E36" s="135">
        <v>88607</v>
      </c>
      <c r="F36" s="135">
        <v>1128891</v>
      </c>
      <c r="G36" s="135">
        <v>88607</v>
      </c>
      <c r="H36" s="135">
        <v>1128891</v>
      </c>
      <c r="I36" s="135">
        <v>0</v>
      </c>
      <c r="J36" s="136">
        <v>0</v>
      </c>
    </row>
    <row r="37" spans="1:10" x14ac:dyDescent="0.25">
      <c r="A37" s="133" t="s">
        <v>522</v>
      </c>
      <c r="B37" s="137" t="s">
        <v>272</v>
      </c>
      <c r="C37" s="137" t="s">
        <v>272</v>
      </c>
      <c r="D37" s="134" t="s">
        <v>552</v>
      </c>
      <c r="E37" s="135">
        <v>200000</v>
      </c>
      <c r="F37" s="135">
        <v>200000</v>
      </c>
      <c r="G37" s="135">
        <v>200000</v>
      </c>
      <c r="H37" s="135">
        <v>200000</v>
      </c>
      <c r="I37" s="135">
        <v>0</v>
      </c>
      <c r="J37" s="136">
        <v>0</v>
      </c>
    </row>
    <row r="38" spans="1:10" x14ac:dyDescent="0.25">
      <c r="A38" s="133" t="s">
        <v>522</v>
      </c>
      <c r="B38" s="137" t="s">
        <v>511</v>
      </c>
      <c r="C38" s="137" t="s">
        <v>272</v>
      </c>
      <c r="D38" s="134" t="s">
        <v>553</v>
      </c>
      <c r="E38" s="135">
        <v>200000</v>
      </c>
      <c r="F38" s="135">
        <v>200000</v>
      </c>
      <c r="G38" s="135">
        <v>200000</v>
      </c>
      <c r="H38" s="135">
        <v>200000</v>
      </c>
      <c r="I38" s="135">
        <v>0</v>
      </c>
      <c r="J38" s="136">
        <v>0</v>
      </c>
    </row>
    <row r="39" spans="1:10" x14ac:dyDescent="0.25">
      <c r="A39" s="133" t="s">
        <v>522</v>
      </c>
      <c r="B39" s="137" t="s">
        <v>511</v>
      </c>
      <c r="C39" s="137" t="s">
        <v>511</v>
      </c>
      <c r="D39" s="134" t="s">
        <v>554</v>
      </c>
      <c r="E39" s="135">
        <v>200000</v>
      </c>
      <c r="F39" s="135">
        <v>200000</v>
      </c>
      <c r="G39" s="135">
        <v>200000</v>
      </c>
      <c r="H39" s="135">
        <v>200000</v>
      </c>
      <c r="I39" s="135">
        <v>0</v>
      </c>
      <c r="J39" s="136">
        <v>0</v>
      </c>
    </row>
    <row r="40" spans="1:10" ht="22.5" x14ac:dyDescent="0.25">
      <c r="A40" s="133" t="s">
        <v>555</v>
      </c>
      <c r="B40" s="137" t="s">
        <v>272</v>
      </c>
      <c r="C40" s="137" t="s">
        <v>272</v>
      </c>
      <c r="D40" s="134" t="s">
        <v>556</v>
      </c>
      <c r="E40" s="135">
        <v>2400931</v>
      </c>
      <c r="F40" s="135" t="s">
        <v>557</v>
      </c>
      <c r="G40" s="135">
        <v>0</v>
      </c>
      <c r="H40" s="135" t="s">
        <v>558</v>
      </c>
      <c r="I40" s="135">
        <v>2400931</v>
      </c>
      <c r="J40" s="136">
        <v>76348255</v>
      </c>
    </row>
    <row r="41" spans="1:10" ht="22.5" x14ac:dyDescent="0.25">
      <c r="A41" s="133" t="s">
        <v>555</v>
      </c>
      <c r="B41" s="137" t="s">
        <v>511</v>
      </c>
      <c r="C41" s="137" t="s">
        <v>272</v>
      </c>
      <c r="D41" s="134" t="s">
        <v>559</v>
      </c>
      <c r="E41" s="135">
        <v>2400931</v>
      </c>
      <c r="F41" s="135" t="s">
        <v>557</v>
      </c>
      <c r="G41" s="135">
        <v>0</v>
      </c>
      <c r="H41" s="135" t="s">
        <v>558</v>
      </c>
      <c r="I41" s="135">
        <v>2400931</v>
      </c>
      <c r="J41" s="136">
        <v>76348255</v>
      </c>
    </row>
    <row r="42" spans="1:10" x14ac:dyDescent="0.25">
      <c r="A42" s="133" t="s">
        <v>555</v>
      </c>
      <c r="B42" s="137" t="s">
        <v>511</v>
      </c>
      <c r="C42" s="137" t="s">
        <v>511</v>
      </c>
      <c r="D42" s="134" t="s">
        <v>560</v>
      </c>
      <c r="E42" s="135">
        <v>0</v>
      </c>
      <c r="F42" s="135">
        <v>1443327</v>
      </c>
      <c r="G42" s="135">
        <v>0</v>
      </c>
      <c r="H42" s="135">
        <v>1443327</v>
      </c>
      <c r="I42" s="135">
        <v>0</v>
      </c>
      <c r="J42" s="136">
        <v>0</v>
      </c>
    </row>
    <row r="43" spans="1:10" ht="22.5" x14ac:dyDescent="0.25">
      <c r="A43" s="133" t="s">
        <v>555</v>
      </c>
      <c r="B43" s="137" t="s">
        <v>511</v>
      </c>
      <c r="C43" s="137" t="s">
        <v>515</v>
      </c>
      <c r="D43" s="134" t="s">
        <v>561</v>
      </c>
      <c r="E43" s="135">
        <v>2400931</v>
      </c>
      <c r="F43" s="135" t="s">
        <v>562</v>
      </c>
      <c r="G43" s="135">
        <v>0</v>
      </c>
      <c r="H43" s="135" t="s">
        <v>563</v>
      </c>
      <c r="I43" s="135">
        <v>2400931</v>
      </c>
      <c r="J43" s="136">
        <v>76348255</v>
      </c>
    </row>
    <row r="44" spans="1:10" x14ac:dyDescent="0.25">
      <c r="A44" s="133" t="s">
        <v>564</v>
      </c>
      <c r="B44" s="137" t="s">
        <v>272</v>
      </c>
      <c r="C44" s="137" t="s">
        <v>272</v>
      </c>
      <c r="D44" s="134" t="s">
        <v>565</v>
      </c>
      <c r="E44" s="135">
        <v>3993532</v>
      </c>
      <c r="F44" s="135">
        <v>5934712</v>
      </c>
      <c r="G44" s="135">
        <v>2203486</v>
      </c>
      <c r="H44" s="135">
        <v>4131923</v>
      </c>
      <c r="I44" s="135">
        <v>1790046</v>
      </c>
      <c r="J44" s="136">
        <v>1802789</v>
      </c>
    </row>
    <row r="45" spans="1:10" x14ac:dyDescent="0.25">
      <c r="A45" s="133" t="s">
        <v>564</v>
      </c>
      <c r="B45" s="137" t="s">
        <v>511</v>
      </c>
      <c r="C45" s="137" t="s">
        <v>272</v>
      </c>
      <c r="D45" s="134" t="s">
        <v>566</v>
      </c>
      <c r="E45" s="135">
        <v>15000</v>
      </c>
      <c r="F45" s="135">
        <v>40000</v>
      </c>
      <c r="G45" s="135">
        <v>15000</v>
      </c>
      <c r="H45" s="135">
        <v>40000</v>
      </c>
      <c r="I45" s="135">
        <v>0</v>
      </c>
      <c r="J45" s="136">
        <v>0</v>
      </c>
    </row>
    <row r="46" spans="1:10" x14ac:dyDescent="0.25">
      <c r="A46" s="133" t="s">
        <v>564</v>
      </c>
      <c r="B46" s="137" t="s">
        <v>511</v>
      </c>
      <c r="C46" s="137" t="s">
        <v>511</v>
      </c>
      <c r="D46" s="134" t="s">
        <v>567</v>
      </c>
      <c r="E46" s="135">
        <v>15000</v>
      </c>
      <c r="F46" s="135">
        <v>40000</v>
      </c>
      <c r="G46" s="135">
        <v>15000</v>
      </c>
      <c r="H46" s="135">
        <v>40000</v>
      </c>
      <c r="I46" s="135">
        <v>0</v>
      </c>
      <c r="J46" s="136">
        <v>0</v>
      </c>
    </row>
    <row r="47" spans="1:10" x14ac:dyDescent="0.25">
      <c r="A47" s="133" t="s">
        <v>564</v>
      </c>
      <c r="B47" s="137" t="s">
        <v>515</v>
      </c>
      <c r="C47" s="137" t="s">
        <v>272</v>
      </c>
      <c r="D47" s="134" t="s">
        <v>568</v>
      </c>
      <c r="E47" s="135">
        <v>3978532</v>
      </c>
      <c r="F47" s="135">
        <v>5894712</v>
      </c>
      <c r="G47" s="135">
        <v>2188486</v>
      </c>
      <c r="H47" s="135">
        <v>4091923</v>
      </c>
      <c r="I47" s="135">
        <v>1790046</v>
      </c>
      <c r="J47" s="136">
        <v>1802789</v>
      </c>
    </row>
    <row r="48" spans="1:10" x14ac:dyDescent="0.25">
      <c r="A48" s="133" t="s">
        <v>564</v>
      </c>
      <c r="B48" s="137" t="s">
        <v>515</v>
      </c>
      <c r="C48" s="137" t="s">
        <v>511</v>
      </c>
      <c r="D48" s="134" t="s">
        <v>569</v>
      </c>
      <c r="E48" s="135">
        <v>0</v>
      </c>
      <c r="F48" s="135">
        <v>2345</v>
      </c>
      <c r="G48" s="135">
        <v>0</v>
      </c>
      <c r="H48" s="135">
        <v>2345</v>
      </c>
      <c r="I48" s="135">
        <v>0</v>
      </c>
      <c r="J48" s="136">
        <v>0</v>
      </c>
    </row>
    <row r="49" spans="1:10" x14ac:dyDescent="0.25">
      <c r="A49" s="133" t="s">
        <v>564</v>
      </c>
      <c r="B49" s="137" t="s">
        <v>515</v>
      </c>
      <c r="C49" s="137" t="s">
        <v>517</v>
      </c>
      <c r="D49" s="134" t="s">
        <v>570</v>
      </c>
      <c r="E49" s="135">
        <v>3597546</v>
      </c>
      <c r="F49" s="135">
        <v>5386117</v>
      </c>
      <c r="G49" s="135">
        <v>2016494</v>
      </c>
      <c r="H49" s="135">
        <v>3792322</v>
      </c>
      <c r="I49" s="135">
        <v>1581052</v>
      </c>
      <c r="J49" s="136">
        <v>1593795</v>
      </c>
    </row>
    <row r="50" spans="1:10" x14ac:dyDescent="0.25">
      <c r="A50" s="133" t="s">
        <v>564</v>
      </c>
      <c r="B50" s="137" t="s">
        <v>515</v>
      </c>
      <c r="C50" s="137" t="s">
        <v>571</v>
      </c>
      <c r="D50" s="134" t="s">
        <v>572</v>
      </c>
      <c r="E50" s="135">
        <v>380986</v>
      </c>
      <c r="F50" s="135">
        <v>506250</v>
      </c>
      <c r="G50" s="135">
        <v>171992</v>
      </c>
      <c r="H50" s="135">
        <v>297256</v>
      </c>
      <c r="I50" s="135">
        <v>208994</v>
      </c>
      <c r="J50" s="136">
        <v>208994</v>
      </c>
    </row>
    <row r="51" spans="1:10" ht="22.5" x14ac:dyDescent="0.25">
      <c r="A51" s="133" t="s">
        <v>272</v>
      </c>
      <c r="B51" s="137" t="s">
        <v>272</v>
      </c>
      <c r="C51" s="137" t="s">
        <v>272</v>
      </c>
      <c r="D51" s="134" t="s">
        <v>573</v>
      </c>
      <c r="E51" s="135" t="s">
        <v>574</v>
      </c>
      <c r="F51" s="135" t="s">
        <v>574</v>
      </c>
      <c r="G51" s="135" t="s">
        <v>574</v>
      </c>
      <c r="H51" s="135" t="s">
        <v>574</v>
      </c>
      <c r="I51" s="135">
        <v>0</v>
      </c>
      <c r="J51" s="136">
        <v>0</v>
      </c>
    </row>
    <row r="52" spans="1:10" ht="22.5" x14ac:dyDescent="0.25">
      <c r="A52" s="133" t="s">
        <v>520</v>
      </c>
      <c r="B52" s="137" t="s">
        <v>272</v>
      </c>
      <c r="C52" s="137" t="s">
        <v>272</v>
      </c>
      <c r="D52" s="134" t="s">
        <v>548</v>
      </c>
      <c r="E52" s="135" t="s">
        <v>574</v>
      </c>
      <c r="F52" s="135" t="s">
        <v>574</v>
      </c>
      <c r="G52" s="135" t="s">
        <v>574</v>
      </c>
      <c r="H52" s="135" t="s">
        <v>574</v>
      </c>
      <c r="I52" s="135">
        <v>0</v>
      </c>
      <c r="J52" s="136">
        <v>0</v>
      </c>
    </row>
    <row r="53" spans="1:10" ht="22.5" x14ac:dyDescent="0.25">
      <c r="A53" s="133" t="s">
        <v>520</v>
      </c>
      <c r="B53" s="137" t="s">
        <v>515</v>
      </c>
      <c r="C53" s="137" t="s">
        <v>272</v>
      </c>
      <c r="D53" s="134" t="s">
        <v>575</v>
      </c>
      <c r="E53" s="135" t="s">
        <v>574</v>
      </c>
      <c r="F53" s="135" t="s">
        <v>574</v>
      </c>
      <c r="G53" s="135" t="s">
        <v>574</v>
      </c>
      <c r="H53" s="135" t="s">
        <v>574</v>
      </c>
      <c r="I53" s="135">
        <v>0</v>
      </c>
      <c r="J53" s="136">
        <v>0</v>
      </c>
    </row>
    <row r="54" spans="1:10" ht="22.5" x14ac:dyDescent="0.25">
      <c r="A54" s="133" t="s">
        <v>520</v>
      </c>
      <c r="B54" s="137" t="s">
        <v>515</v>
      </c>
      <c r="C54" s="137" t="s">
        <v>511</v>
      </c>
      <c r="D54" s="134" t="s">
        <v>576</v>
      </c>
      <c r="E54" s="135" t="s">
        <v>574</v>
      </c>
      <c r="F54" s="135" t="s">
        <v>574</v>
      </c>
      <c r="G54" s="135" t="s">
        <v>574</v>
      </c>
      <c r="H54" s="135" t="s">
        <v>574</v>
      </c>
      <c r="I54" s="135">
        <v>0</v>
      </c>
      <c r="J54" s="136">
        <v>0</v>
      </c>
    </row>
    <row r="55" spans="1:10" x14ac:dyDescent="0.25">
      <c r="A55" s="133" t="s">
        <v>272</v>
      </c>
      <c r="B55" s="137" t="s">
        <v>272</v>
      </c>
      <c r="C55" s="137" t="s">
        <v>272</v>
      </c>
      <c r="D55" s="134" t="s">
        <v>577</v>
      </c>
      <c r="E55" s="135">
        <v>33421678</v>
      </c>
      <c r="F55" s="135">
        <v>155401786</v>
      </c>
      <c r="G55" s="135" t="s">
        <v>272</v>
      </c>
      <c r="H55" s="135" t="s">
        <v>272</v>
      </c>
      <c r="I55" s="135" t="s">
        <v>272</v>
      </c>
      <c r="J55" s="136" t="s">
        <v>272</v>
      </c>
    </row>
    <row r="58" spans="1:10" x14ac:dyDescent="0.25">
      <c r="A58" s="203" t="s">
        <v>502</v>
      </c>
      <c r="B58" s="204"/>
      <c r="C58" s="204"/>
      <c r="D58" s="205"/>
      <c r="E58" s="206" t="s">
        <v>503</v>
      </c>
      <c r="F58" s="207"/>
      <c r="G58" s="206" t="s">
        <v>578</v>
      </c>
      <c r="H58" s="207"/>
      <c r="I58" s="206" t="s">
        <v>579</v>
      </c>
      <c r="J58" s="207"/>
    </row>
    <row r="59" spans="1:10" x14ac:dyDescent="0.25">
      <c r="A59" s="129" t="s">
        <v>141</v>
      </c>
      <c r="B59" s="130" t="s">
        <v>142</v>
      </c>
      <c r="C59" s="130" t="s">
        <v>143</v>
      </c>
      <c r="D59" s="131" t="s">
        <v>506</v>
      </c>
      <c r="E59" s="132" t="s">
        <v>507</v>
      </c>
      <c r="F59" s="132" t="s">
        <v>508</v>
      </c>
      <c r="G59" s="132" t="s">
        <v>507</v>
      </c>
      <c r="H59" s="132" t="s">
        <v>508</v>
      </c>
      <c r="I59" s="132" t="s">
        <v>507</v>
      </c>
      <c r="J59" s="132" t="s">
        <v>508</v>
      </c>
    </row>
    <row r="60" spans="1:10" x14ac:dyDescent="0.25">
      <c r="A60" s="133" t="s">
        <v>272</v>
      </c>
      <c r="B60" s="130" t="s">
        <v>272</v>
      </c>
      <c r="C60" s="130" t="s">
        <v>272</v>
      </c>
      <c r="D60" s="134" t="s">
        <v>509</v>
      </c>
      <c r="E60" s="135">
        <v>29687516</v>
      </c>
      <c r="F60" s="135">
        <v>94682902</v>
      </c>
      <c r="G60" s="135">
        <v>27278744</v>
      </c>
      <c r="H60" s="135">
        <v>88929280</v>
      </c>
      <c r="I60" s="135">
        <v>2408772</v>
      </c>
      <c r="J60" s="136">
        <v>5753622</v>
      </c>
    </row>
    <row r="61" spans="1:10" x14ac:dyDescent="0.25">
      <c r="A61" s="133" t="s">
        <v>272</v>
      </c>
      <c r="B61" s="137" t="s">
        <v>272</v>
      </c>
      <c r="C61" s="137" t="s">
        <v>272</v>
      </c>
      <c r="D61" s="134" t="s">
        <v>510</v>
      </c>
      <c r="E61" s="135">
        <v>28962123</v>
      </c>
      <c r="F61" s="135">
        <v>92276783</v>
      </c>
      <c r="G61" s="135">
        <v>27208744</v>
      </c>
      <c r="H61" s="135">
        <v>88479280</v>
      </c>
      <c r="I61" s="135">
        <v>1753379</v>
      </c>
      <c r="J61" s="136">
        <v>3797503</v>
      </c>
    </row>
    <row r="62" spans="1:10" x14ac:dyDescent="0.25">
      <c r="A62" s="133" t="s">
        <v>511</v>
      </c>
      <c r="B62" s="137" t="s">
        <v>272</v>
      </c>
      <c r="C62" s="137" t="s">
        <v>272</v>
      </c>
      <c r="D62" s="134" t="s">
        <v>580</v>
      </c>
      <c r="E62" s="135">
        <v>8912097</v>
      </c>
      <c r="F62" s="135">
        <v>41976092</v>
      </c>
      <c r="G62" s="135">
        <v>8888097</v>
      </c>
      <c r="H62" s="135">
        <v>39950006</v>
      </c>
      <c r="I62" s="135">
        <v>24000</v>
      </c>
      <c r="J62" s="136">
        <v>2026086</v>
      </c>
    </row>
    <row r="63" spans="1:10" x14ac:dyDescent="0.25">
      <c r="A63" s="133" t="s">
        <v>511</v>
      </c>
      <c r="B63" s="137" t="s">
        <v>581</v>
      </c>
      <c r="C63" s="137" t="s">
        <v>272</v>
      </c>
      <c r="D63" s="134" t="s">
        <v>582</v>
      </c>
      <c r="E63" s="135">
        <v>3015435</v>
      </c>
      <c r="F63" s="135">
        <v>11997378</v>
      </c>
      <c r="G63" s="135">
        <v>3015435</v>
      </c>
      <c r="H63" s="135">
        <v>10032681</v>
      </c>
      <c r="I63" s="135">
        <v>0</v>
      </c>
      <c r="J63" s="136">
        <v>1964697</v>
      </c>
    </row>
    <row r="64" spans="1:10" x14ac:dyDescent="0.25">
      <c r="A64" s="133" t="s">
        <v>511</v>
      </c>
      <c r="B64" s="137" t="s">
        <v>581</v>
      </c>
      <c r="C64" s="137" t="s">
        <v>511</v>
      </c>
      <c r="D64" s="134" t="s">
        <v>583</v>
      </c>
      <c r="E64" s="135">
        <v>2558807</v>
      </c>
      <c r="F64" s="135">
        <v>8567218</v>
      </c>
      <c r="G64" s="135">
        <v>2558807</v>
      </c>
      <c r="H64" s="135">
        <v>8567218</v>
      </c>
      <c r="I64" s="135">
        <v>0</v>
      </c>
      <c r="J64" s="136">
        <v>0</v>
      </c>
    </row>
    <row r="65" spans="1:10" x14ac:dyDescent="0.25">
      <c r="A65" s="133" t="s">
        <v>511</v>
      </c>
      <c r="B65" s="137" t="s">
        <v>581</v>
      </c>
      <c r="C65" s="137" t="s">
        <v>515</v>
      </c>
      <c r="D65" s="134" t="s">
        <v>584</v>
      </c>
      <c r="E65" s="135">
        <v>4090</v>
      </c>
      <c r="F65" s="135">
        <v>68277</v>
      </c>
      <c r="G65" s="135">
        <v>4090</v>
      </c>
      <c r="H65" s="135">
        <v>68277</v>
      </c>
      <c r="I65" s="135">
        <v>0</v>
      </c>
      <c r="J65" s="136">
        <v>0</v>
      </c>
    </row>
    <row r="66" spans="1:10" x14ac:dyDescent="0.25">
      <c r="A66" s="133" t="s">
        <v>511</v>
      </c>
      <c r="B66" s="137" t="s">
        <v>581</v>
      </c>
      <c r="C66" s="137" t="s">
        <v>531</v>
      </c>
      <c r="D66" s="134" t="s">
        <v>585</v>
      </c>
      <c r="E66" s="135">
        <v>25980</v>
      </c>
      <c r="F66" s="135">
        <v>188980</v>
      </c>
      <c r="G66" s="135">
        <v>25980</v>
      </c>
      <c r="H66" s="135">
        <v>188980</v>
      </c>
      <c r="I66" s="135">
        <v>0</v>
      </c>
      <c r="J66" s="136">
        <v>0</v>
      </c>
    </row>
    <row r="67" spans="1:10" x14ac:dyDescent="0.25">
      <c r="A67" s="133" t="s">
        <v>511</v>
      </c>
      <c r="B67" s="137" t="s">
        <v>581</v>
      </c>
      <c r="C67" s="137" t="s">
        <v>517</v>
      </c>
      <c r="D67" s="134" t="s">
        <v>586</v>
      </c>
      <c r="E67" s="135">
        <v>442</v>
      </c>
      <c r="F67" s="135">
        <v>442</v>
      </c>
      <c r="G67" s="135">
        <v>442</v>
      </c>
      <c r="H67" s="135">
        <v>442</v>
      </c>
      <c r="I67" s="135">
        <v>0</v>
      </c>
      <c r="J67" s="136">
        <v>0</v>
      </c>
    </row>
    <row r="68" spans="1:10" x14ac:dyDescent="0.25">
      <c r="A68" s="133" t="s">
        <v>511</v>
      </c>
      <c r="B68" s="137" t="s">
        <v>581</v>
      </c>
      <c r="C68" s="137" t="s">
        <v>587</v>
      </c>
      <c r="D68" s="134" t="s">
        <v>588</v>
      </c>
      <c r="E68" s="135">
        <v>426116</v>
      </c>
      <c r="F68" s="135">
        <v>3172461</v>
      </c>
      <c r="G68" s="135">
        <v>426116</v>
      </c>
      <c r="H68" s="135">
        <v>1207764</v>
      </c>
      <c r="I68" s="135">
        <v>0</v>
      </c>
      <c r="J68" s="136">
        <v>1964697</v>
      </c>
    </row>
    <row r="69" spans="1:10" x14ac:dyDescent="0.25">
      <c r="A69" s="133" t="s">
        <v>511</v>
      </c>
      <c r="B69" s="137" t="s">
        <v>589</v>
      </c>
      <c r="C69" s="137" t="s">
        <v>272</v>
      </c>
      <c r="D69" s="134" t="s">
        <v>590</v>
      </c>
      <c r="E69" s="135">
        <v>3064673</v>
      </c>
      <c r="F69" s="135">
        <v>16494764</v>
      </c>
      <c r="G69" s="135">
        <v>3040673</v>
      </c>
      <c r="H69" s="135">
        <v>16433375</v>
      </c>
      <c r="I69" s="135">
        <v>24000</v>
      </c>
      <c r="J69" s="136">
        <v>61389</v>
      </c>
    </row>
    <row r="70" spans="1:10" x14ac:dyDescent="0.25">
      <c r="A70" s="133" t="s">
        <v>511</v>
      </c>
      <c r="B70" s="137" t="s">
        <v>589</v>
      </c>
      <c r="C70" s="137" t="s">
        <v>515</v>
      </c>
      <c r="D70" s="134" t="s">
        <v>591</v>
      </c>
      <c r="E70" s="135">
        <v>2350625</v>
      </c>
      <c r="F70" s="135">
        <v>13065109</v>
      </c>
      <c r="G70" s="135">
        <v>2350625</v>
      </c>
      <c r="H70" s="135">
        <v>13065109</v>
      </c>
      <c r="I70" s="135">
        <v>0</v>
      </c>
      <c r="J70" s="136">
        <v>0</v>
      </c>
    </row>
    <row r="71" spans="1:10" x14ac:dyDescent="0.25">
      <c r="A71" s="133" t="s">
        <v>511</v>
      </c>
      <c r="B71" s="137" t="s">
        <v>589</v>
      </c>
      <c r="C71" s="137" t="s">
        <v>531</v>
      </c>
      <c r="D71" s="134" t="s">
        <v>592</v>
      </c>
      <c r="E71" s="135">
        <v>2856</v>
      </c>
      <c r="F71" s="135">
        <v>5124</v>
      </c>
      <c r="G71" s="135">
        <v>2856</v>
      </c>
      <c r="H71" s="135">
        <v>5124</v>
      </c>
      <c r="I71" s="135">
        <v>0</v>
      </c>
      <c r="J71" s="136">
        <v>0</v>
      </c>
    </row>
    <row r="72" spans="1:10" x14ac:dyDescent="0.25">
      <c r="A72" s="133" t="s">
        <v>511</v>
      </c>
      <c r="B72" s="137" t="s">
        <v>589</v>
      </c>
      <c r="C72" s="137" t="s">
        <v>517</v>
      </c>
      <c r="D72" s="134" t="s">
        <v>593</v>
      </c>
      <c r="E72" s="135">
        <v>995</v>
      </c>
      <c r="F72" s="135">
        <v>995</v>
      </c>
      <c r="G72" s="135">
        <v>995</v>
      </c>
      <c r="H72" s="135">
        <v>995</v>
      </c>
      <c r="I72" s="135">
        <v>0</v>
      </c>
      <c r="J72" s="136">
        <v>0</v>
      </c>
    </row>
    <row r="73" spans="1:10" x14ac:dyDescent="0.25">
      <c r="A73" s="133" t="s">
        <v>511</v>
      </c>
      <c r="B73" s="137" t="s">
        <v>589</v>
      </c>
      <c r="C73" s="137" t="s">
        <v>587</v>
      </c>
      <c r="D73" s="134" t="s">
        <v>594</v>
      </c>
      <c r="E73" s="135">
        <v>458582</v>
      </c>
      <c r="F73" s="135">
        <v>1752922</v>
      </c>
      <c r="G73" s="135">
        <v>434582</v>
      </c>
      <c r="H73" s="135">
        <v>1691533</v>
      </c>
      <c r="I73" s="135">
        <v>24000</v>
      </c>
      <c r="J73" s="136">
        <v>61389</v>
      </c>
    </row>
    <row r="74" spans="1:10" x14ac:dyDescent="0.25">
      <c r="A74" s="133" t="s">
        <v>511</v>
      </c>
      <c r="B74" s="137" t="s">
        <v>589</v>
      </c>
      <c r="C74" s="137" t="s">
        <v>522</v>
      </c>
      <c r="D74" s="134" t="s">
        <v>595</v>
      </c>
      <c r="E74" s="135">
        <v>251615</v>
      </c>
      <c r="F74" s="135">
        <v>1670614</v>
      </c>
      <c r="G74" s="135">
        <v>251615</v>
      </c>
      <c r="H74" s="135">
        <v>1670614</v>
      </c>
      <c r="I74" s="135">
        <v>0</v>
      </c>
      <c r="J74" s="136">
        <v>0</v>
      </c>
    </row>
    <row r="75" spans="1:10" x14ac:dyDescent="0.25">
      <c r="A75" s="133" t="s">
        <v>511</v>
      </c>
      <c r="B75" s="137" t="s">
        <v>596</v>
      </c>
      <c r="C75" s="137" t="s">
        <v>272</v>
      </c>
      <c r="D75" s="134" t="s">
        <v>597</v>
      </c>
      <c r="E75" s="135">
        <v>446219</v>
      </c>
      <c r="F75" s="135">
        <v>1978903</v>
      </c>
      <c r="G75" s="135">
        <v>446219</v>
      </c>
      <c r="H75" s="135">
        <v>1978903</v>
      </c>
      <c r="I75" s="135">
        <v>0</v>
      </c>
      <c r="J75" s="136">
        <v>0</v>
      </c>
    </row>
    <row r="76" spans="1:10" x14ac:dyDescent="0.25">
      <c r="A76" s="133" t="s">
        <v>511</v>
      </c>
      <c r="B76" s="137" t="s">
        <v>596</v>
      </c>
      <c r="C76" s="137" t="s">
        <v>515</v>
      </c>
      <c r="D76" s="134" t="s">
        <v>598</v>
      </c>
      <c r="E76" s="135">
        <v>446219</v>
      </c>
      <c r="F76" s="135">
        <v>1978903</v>
      </c>
      <c r="G76" s="135">
        <v>446219</v>
      </c>
      <c r="H76" s="135">
        <v>1978903</v>
      </c>
      <c r="I76" s="135">
        <v>0</v>
      </c>
      <c r="J76" s="136">
        <v>0</v>
      </c>
    </row>
    <row r="77" spans="1:10" x14ac:dyDescent="0.25">
      <c r="A77" s="133" t="s">
        <v>511</v>
      </c>
      <c r="B77" s="137" t="s">
        <v>599</v>
      </c>
      <c r="C77" s="137" t="s">
        <v>272</v>
      </c>
      <c r="D77" s="134" t="s">
        <v>600</v>
      </c>
      <c r="E77" s="135">
        <v>2385770</v>
      </c>
      <c r="F77" s="135">
        <v>11505047</v>
      </c>
      <c r="G77" s="135">
        <v>2385770</v>
      </c>
      <c r="H77" s="135">
        <v>11505047</v>
      </c>
      <c r="I77" s="135">
        <v>0</v>
      </c>
      <c r="J77" s="136">
        <v>0</v>
      </c>
    </row>
    <row r="78" spans="1:10" x14ac:dyDescent="0.25">
      <c r="A78" s="133" t="s">
        <v>511</v>
      </c>
      <c r="B78" s="137" t="s">
        <v>599</v>
      </c>
      <c r="C78" s="137" t="s">
        <v>511</v>
      </c>
      <c r="D78" s="134" t="s">
        <v>583</v>
      </c>
      <c r="E78" s="135">
        <v>669747</v>
      </c>
      <c r="F78" s="135">
        <v>3122047</v>
      </c>
      <c r="G78" s="135">
        <v>669747</v>
      </c>
      <c r="H78" s="135">
        <v>3122047</v>
      </c>
      <c r="I78" s="135">
        <v>0</v>
      </c>
      <c r="J78" s="136">
        <v>0</v>
      </c>
    </row>
    <row r="79" spans="1:10" x14ac:dyDescent="0.25">
      <c r="A79" s="133" t="s">
        <v>511</v>
      </c>
      <c r="B79" s="137" t="s">
        <v>599</v>
      </c>
      <c r="C79" s="137" t="s">
        <v>515</v>
      </c>
      <c r="D79" s="134" t="s">
        <v>601</v>
      </c>
      <c r="E79" s="135">
        <v>1716023</v>
      </c>
      <c r="F79" s="135">
        <v>8383000</v>
      </c>
      <c r="G79" s="135">
        <v>1716023</v>
      </c>
      <c r="H79" s="135">
        <v>8383000</v>
      </c>
      <c r="I79" s="135">
        <v>0</v>
      </c>
      <c r="J79" s="136">
        <v>0</v>
      </c>
    </row>
    <row r="80" spans="1:10" x14ac:dyDescent="0.25">
      <c r="A80" s="133" t="s">
        <v>515</v>
      </c>
      <c r="B80" s="137" t="s">
        <v>272</v>
      </c>
      <c r="C80" s="137" t="s">
        <v>272</v>
      </c>
      <c r="D80" s="134" t="s">
        <v>602</v>
      </c>
      <c r="E80" s="135">
        <v>366721</v>
      </c>
      <c r="F80" s="135">
        <v>1878544</v>
      </c>
      <c r="G80" s="135">
        <v>366721</v>
      </c>
      <c r="H80" s="135">
        <v>1878544</v>
      </c>
      <c r="I80" s="135">
        <v>0</v>
      </c>
      <c r="J80" s="136">
        <v>0</v>
      </c>
    </row>
    <row r="81" spans="1:10" x14ac:dyDescent="0.25">
      <c r="A81" s="133" t="s">
        <v>515</v>
      </c>
      <c r="B81" s="137" t="s">
        <v>603</v>
      </c>
      <c r="C81" s="137" t="s">
        <v>272</v>
      </c>
      <c r="D81" s="134" t="s">
        <v>604</v>
      </c>
      <c r="E81" s="135">
        <v>319821</v>
      </c>
      <c r="F81" s="135">
        <v>1831644</v>
      </c>
      <c r="G81" s="135">
        <v>319821</v>
      </c>
      <c r="H81" s="135">
        <v>1831644</v>
      </c>
      <c r="I81" s="135">
        <v>0</v>
      </c>
      <c r="J81" s="136">
        <v>0</v>
      </c>
    </row>
    <row r="82" spans="1:10" x14ac:dyDescent="0.25">
      <c r="A82" s="133" t="s">
        <v>515</v>
      </c>
      <c r="B82" s="137" t="s">
        <v>603</v>
      </c>
      <c r="C82" s="137" t="s">
        <v>531</v>
      </c>
      <c r="D82" s="134" t="s">
        <v>605</v>
      </c>
      <c r="E82" s="135">
        <v>319821</v>
      </c>
      <c r="F82" s="135">
        <v>1831644</v>
      </c>
      <c r="G82" s="135">
        <v>319821</v>
      </c>
      <c r="H82" s="135">
        <v>1831644</v>
      </c>
      <c r="I82" s="135">
        <v>0</v>
      </c>
      <c r="J82" s="136">
        <v>0</v>
      </c>
    </row>
    <row r="83" spans="1:10" x14ac:dyDescent="0.25">
      <c r="A83" s="133" t="s">
        <v>515</v>
      </c>
      <c r="B83" s="137" t="s">
        <v>606</v>
      </c>
      <c r="C83" s="137" t="s">
        <v>272</v>
      </c>
      <c r="D83" s="134" t="s">
        <v>607</v>
      </c>
      <c r="E83" s="135">
        <v>46900</v>
      </c>
      <c r="F83" s="135">
        <v>46900</v>
      </c>
      <c r="G83" s="135">
        <v>46900</v>
      </c>
      <c r="H83" s="135">
        <v>46900</v>
      </c>
      <c r="I83" s="135">
        <v>0</v>
      </c>
      <c r="J83" s="136">
        <v>0</v>
      </c>
    </row>
    <row r="84" spans="1:10" x14ac:dyDescent="0.25">
      <c r="A84" s="133" t="s">
        <v>515</v>
      </c>
      <c r="B84" s="137" t="s">
        <v>606</v>
      </c>
      <c r="C84" s="137" t="s">
        <v>515</v>
      </c>
      <c r="D84" s="134" t="s">
        <v>608</v>
      </c>
      <c r="E84" s="135">
        <v>46900</v>
      </c>
      <c r="F84" s="135">
        <v>46900</v>
      </c>
      <c r="G84" s="135">
        <v>46900</v>
      </c>
      <c r="H84" s="135">
        <v>46900</v>
      </c>
      <c r="I84" s="135">
        <v>0</v>
      </c>
      <c r="J84" s="136">
        <v>0</v>
      </c>
    </row>
    <row r="85" spans="1:10" x14ac:dyDescent="0.25">
      <c r="A85" s="133" t="s">
        <v>531</v>
      </c>
      <c r="B85" s="137" t="s">
        <v>272</v>
      </c>
      <c r="C85" s="137" t="s">
        <v>272</v>
      </c>
      <c r="D85" s="134" t="s">
        <v>609</v>
      </c>
      <c r="E85" s="135">
        <v>2139982</v>
      </c>
      <c r="F85" s="135">
        <v>7854031</v>
      </c>
      <c r="G85" s="135">
        <v>1991655</v>
      </c>
      <c r="H85" s="135">
        <v>7663666</v>
      </c>
      <c r="I85" s="135">
        <v>148327</v>
      </c>
      <c r="J85" s="136">
        <v>190365</v>
      </c>
    </row>
    <row r="86" spans="1:10" x14ac:dyDescent="0.25">
      <c r="A86" s="133" t="s">
        <v>531</v>
      </c>
      <c r="B86" s="137" t="s">
        <v>610</v>
      </c>
      <c r="C86" s="137" t="s">
        <v>272</v>
      </c>
      <c r="D86" s="134" t="s">
        <v>611</v>
      </c>
      <c r="E86" s="135">
        <v>441364</v>
      </c>
      <c r="F86" s="135">
        <v>1868833</v>
      </c>
      <c r="G86" s="135">
        <v>441364</v>
      </c>
      <c r="H86" s="135">
        <v>1868833</v>
      </c>
      <c r="I86" s="135">
        <v>0</v>
      </c>
      <c r="J86" s="136">
        <v>0</v>
      </c>
    </row>
    <row r="87" spans="1:10" x14ac:dyDescent="0.25">
      <c r="A87" s="133" t="s">
        <v>531</v>
      </c>
      <c r="B87" s="137" t="s">
        <v>610</v>
      </c>
      <c r="C87" s="137" t="s">
        <v>515</v>
      </c>
      <c r="D87" s="134" t="s">
        <v>612</v>
      </c>
      <c r="E87" s="135">
        <v>441364</v>
      </c>
      <c r="F87" s="135">
        <v>1868833</v>
      </c>
      <c r="G87" s="135">
        <v>441364</v>
      </c>
      <c r="H87" s="135">
        <v>1868833</v>
      </c>
      <c r="I87" s="135">
        <v>0</v>
      </c>
      <c r="J87" s="136">
        <v>0</v>
      </c>
    </row>
    <row r="88" spans="1:10" x14ac:dyDescent="0.25">
      <c r="A88" s="133" t="s">
        <v>531</v>
      </c>
      <c r="B88" s="137" t="s">
        <v>613</v>
      </c>
      <c r="C88" s="137" t="s">
        <v>272</v>
      </c>
      <c r="D88" s="134" t="s">
        <v>614</v>
      </c>
      <c r="E88" s="135">
        <v>9861</v>
      </c>
      <c r="F88" s="135">
        <v>11161</v>
      </c>
      <c r="G88" s="135">
        <v>9861</v>
      </c>
      <c r="H88" s="135">
        <v>11161</v>
      </c>
      <c r="I88" s="135">
        <v>0</v>
      </c>
      <c r="J88" s="136">
        <v>0</v>
      </c>
    </row>
    <row r="89" spans="1:10" x14ac:dyDescent="0.25">
      <c r="A89" s="133" t="s">
        <v>531</v>
      </c>
      <c r="B89" s="137" t="s">
        <v>613</v>
      </c>
      <c r="C89" s="137" t="s">
        <v>515</v>
      </c>
      <c r="D89" s="134" t="s">
        <v>615</v>
      </c>
      <c r="E89" s="135">
        <v>9861</v>
      </c>
      <c r="F89" s="135">
        <v>11161</v>
      </c>
      <c r="G89" s="135">
        <v>9861</v>
      </c>
      <c r="H89" s="135">
        <v>11161</v>
      </c>
      <c r="I89" s="135">
        <v>0</v>
      </c>
      <c r="J89" s="136">
        <v>0</v>
      </c>
    </row>
    <row r="90" spans="1:10" x14ac:dyDescent="0.25">
      <c r="A90" s="133" t="s">
        <v>531</v>
      </c>
      <c r="B90" s="137" t="s">
        <v>616</v>
      </c>
      <c r="C90" s="137" t="s">
        <v>272</v>
      </c>
      <c r="D90" s="134" t="s">
        <v>617</v>
      </c>
      <c r="E90" s="135">
        <v>838327</v>
      </c>
      <c r="F90" s="135">
        <v>2718218</v>
      </c>
      <c r="G90" s="135">
        <v>703600</v>
      </c>
      <c r="H90" s="135">
        <v>2583491</v>
      </c>
      <c r="I90" s="135">
        <v>134727</v>
      </c>
      <c r="J90" s="136">
        <v>134727</v>
      </c>
    </row>
    <row r="91" spans="1:10" x14ac:dyDescent="0.25">
      <c r="A91" s="133" t="s">
        <v>531</v>
      </c>
      <c r="B91" s="137" t="s">
        <v>616</v>
      </c>
      <c r="C91" s="137" t="s">
        <v>515</v>
      </c>
      <c r="D91" s="134" t="s">
        <v>618</v>
      </c>
      <c r="E91" s="135">
        <v>838327</v>
      </c>
      <c r="F91" s="135">
        <v>2718218</v>
      </c>
      <c r="G91" s="135">
        <v>703600</v>
      </c>
      <c r="H91" s="135">
        <v>2583491</v>
      </c>
      <c r="I91" s="135">
        <v>134727</v>
      </c>
      <c r="J91" s="136">
        <v>134727</v>
      </c>
    </row>
    <row r="92" spans="1:10" x14ac:dyDescent="0.25">
      <c r="A92" s="133" t="s">
        <v>531</v>
      </c>
      <c r="B92" s="137" t="s">
        <v>619</v>
      </c>
      <c r="C92" s="137" t="s">
        <v>272</v>
      </c>
      <c r="D92" s="134" t="s">
        <v>620</v>
      </c>
      <c r="E92" s="135">
        <v>850430</v>
      </c>
      <c r="F92" s="135">
        <v>3255819</v>
      </c>
      <c r="G92" s="135">
        <v>836830</v>
      </c>
      <c r="H92" s="135">
        <v>3200181</v>
      </c>
      <c r="I92" s="135">
        <v>13600</v>
      </c>
      <c r="J92" s="136">
        <v>55638</v>
      </c>
    </row>
    <row r="93" spans="1:10" x14ac:dyDescent="0.25">
      <c r="A93" s="133" t="s">
        <v>531</v>
      </c>
      <c r="B93" s="137" t="s">
        <v>619</v>
      </c>
      <c r="C93" s="137" t="s">
        <v>531</v>
      </c>
      <c r="D93" s="134" t="s">
        <v>621</v>
      </c>
      <c r="E93" s="135">
        <v>35000</v>
      </c>
      <c r="F93" s="135">
        <v>35000</v>
      </c>
      <c r="G93" s="135">
        <v>35000</v>
      </c>
      <c r="H93" s="135">
        <v>35000</v>
      </c>
      <c r="I93" s="135">
        <v>0</v>
      </c>
      <c r="J93" s="136">
        <v>0</v>
      </c>
    </row>
    <row r="94" spans="1:10" x14ac:dyDescent="0.25">
      <c r="A94" s="133" t="s">
        <v>531</v>
      </c>
      <c r="B94" s="137" t="s">
        <v>619</v>
      </c>
      <c r="C94" s="137" t="s">
        <v>587</v>
      </c>
      <c r="D94" s="134" t="s">
        <v>622</v>
      </c>
      <c r="E94" s="135">
        <v>668005</v>
      </c>
      <c r="F94" s="135">
        <v>2440694</v>
      </c>
      <c r="G94" s="135">
        <v>654405</v>
      </c>
      <c r="H94" s="135">
        <v>2385056</v>
      </c>
      <c r="I94" s="135">
        <v>13600</v>
      </c>
      <c r="J94" s="136">
        <v>55638</v>
      </c>
    </row>
    <row r="95" spans="1:10" x14ac:dyDescent="0.25">
      <c r="A95" s="133" t="s">
        <v>531</v>
      </c>
      <c r="B95" s="137" t="s">
        <v>619</v>
      </c>
      <c r="C95" s="137" t="s">
        <v>520</v>
      </c>
      <c r="D95" s="134" t="s">
        <v>623</v>
      </c>
      <c r="E95" s="135">
        <v>147425</v>
      </c>
      <c r="F95" s="135">
        <v>780125</v>
      </c>
      <c r="G95" s="135">
        <v>147425</v>
      </c>
      <c r="H95" s="135">
        <v>780125</v>
      </c>
      <c r="I95" s="135">
        <v>0</v>
      </c>
      <c r="J95" s="136">
        <v>0</v>
      </c>
    </row>
    <row r="96" spans="1:10" x14ac:dyDescent="0.25">
      <c r="A96" s="133" t="s">
        <v>517</v>
      </c>
      <c r="B96" s="137" t="s">
        <v>272</v>
      </c>
      <c r="C96" s="137" t="s">
        <v>272</v>
      </c>
      <c r="D96" s="134" t="s">
        <v>624</v>
      </c>
      <c r="E96" s="135">
        <v>1024329</v>
      </c>
      <c r="F96" s="135">
        <v>3103461</v>
      </c>
      <c r="G96" s="135">
        <v>1024329</v>
      </c>
      <c r="H96" s="135">
        <v>3103461</v>
      </c>
      <c r="I96" s="135">
        <v>0</v>
      </c>
      <c r="J96" s="136">
        <v>0</v>
      </c>
    </row>
    <row r="97" spans="1:10" x14ac:dyDescent="0.25">
      <c r="A97" s="133" t="s">
        <v>517</v>
      </c>
      <c r="B97" s="137" t="s">
        <v>625</v>
      </c>
      <c r="C97" s="137" t="s">
        <v>272</v>
      </c>
      <c r="D97" s="134" t="s">
        <v>626</v>
      </c>
      <c r="E97" s="135">
        <v>17733</v>
      </c>
      <c r="F97" s="135">
        <v>151311</v>
      </c>
      <c r="G97" s="135">
        <v>17733</v>
      </c>
      <c r="H97" s="135">
        <v>151311</v>
      </c>
      <c r="I97" s="135">
        <v>0</v>
      </c>
      <c r="J97" s="136">
        <v>0</v>
      </c>
    </row>
    <row r="98" spans="1:10" x14ac:dyDescent="0.25">
      <c r="A98" s="133" t="s">
        <v>517</v>
      </c>
      <c r="B98" s="137" t="s">
        <v>625</v>
      </c>
      <c r="C98" s="137" t="s">
        <v>515</v>
      </c>
      <c r="D98" s="134" t="s">
        <v>627</v>
      </c>
      <c r="E98" s="135">
        <v>17733</v>
      </c>
      <c r="F98" s="135">
        <v>151311</v>
      </c>
      <c r="G98" s="135">
        <v>17733</v>
      </c>
      <c r="H98" s="135">
        <v>151311</v>
      </c>
      <c r="I98" s="135">
        <v>0</v>
      </c>
      <c r="J98" s="136">
        <v>0</v>
      </c>
    </row>
    <row r="99" spans="1:10" x14ac:dyDescent="0.25">
      <c r="A99" s="133" t="s">
        <v>517</v>
      </c>
      <c r="B99" s="137" t="s">
        <v>628</v>
      </c>
      <c r="C99" s="137" t="s">
        <v>272</v>
      </c>
      <c r="D99" s="134" t="s">
        <v>629</v>
      </c>
      <c r="E99" s="135">
        <v>1006596</v>
      </c>
      <c r="F99" s="135">
        <v>2952150</v>
      </c>
      <c r="G99" s="135">
        <v>1006596</v>
      </c>
      <c r="H99" s="135">
        <v>2952150</v>
      </c>
      <c r="I99" s="135">
        <v>0</v>
      </c>
      <c r="J99" s="136">
        <v>0</v>
      </c>
    </row>
    <row r="100" spans="1:10" x14ac:dyDescent="0.25">
      <c r="A100" s="133" t="s">
        <v>517</v>
      </c>
      <c r="B100" s="137" t="s">
        <v>628</v>
      </c>
      <c r="C100" s="137" t="s">
        <v>515</v>
      </c>
      <c r="D100" s="134" t="s">
        <v>630</v>
      </c>
      <c r="E100" s="135">
        <v>1006596</v>
      </c>
      <c r="F100" s="135">
        <v>2952150</v>
      </c>
      <c r="G100" s="135">
        <v>1006596</v>
      </c>
      <c r="H100" s="135">
        <v>2952150</v>
      </c>
      <c r="I100" s="135">
        <v>0</v>
      </c>
      <c r="J100" s="136">
        <v>0</v>
      </c>
    </row>
    <row r="101" spans="1:10" x14ac:dyDescent="0.25">
      <c r="A101" s="133" t="s">
        <v>587</v>
      </c>
      <c r="B101" s="137" t="s">
        <v>272</v>
      </c>
      <c r="C101" s="137" t="s">
        <v>272</v>
      </c>
      <c r="D101" s="134" t="s">
        <v>631</v>
      </c>
      <c r="E101" s="135">
        <v>8187185</v>
      </c>
      <c r="F101" s="135">
        <v>24835485</v>
      </c>
      <c r="G101" s="135">
        <v>6606133</v>
      </c>
      <c r="H101" s="135">
        <v>23254433</v>
      </c>
      <c r="I101" s="135">
        <v>1581052</v>
      </c>
      <c r="J101" s="136">
        <v>1581052</v>
      </c>
    </row>
    <row r="102" spans="1:10" x14ac:dyDescent="0.25">
      <c r="A102" s="133" t="s">
        <v>587</v>
      </c>
      <c r="B102" s="137" t="s">
        <v>632</v>
      </c>
      <c r="C102" s="137" t="s">
        <v>272</v>
      </c>
      <c r="D102" s="134" t="s">
        <v>633</v>
      </c>
      <c r="E102" s="135">
        <v>3231</v>
      </c>
      <c r="F102" s="135">
        <v>56231</v>
      </c>
      <c r="G102" s="135">
        <v>3231</v>
      </c>
      <c r="H102" s="135">
        <v>56231</v>
      </c>
      <c r="I102" s="135">
        <v>0</v>
      </c>
      <c r="J102" s="136">
        <v>0</v>
      </c>
    </row>
    <row r="103" spans="1:10" x14ac:dyDescent="0.25">
      <c r="A103" s="133" t="s">
        <v>587</v>
      </c>
      <c r="B103" s="137" t="s">
        <v>632</v>
      </c>
      <c r="C103" s="137" t="s">
        <v>515</v>
      </c>
      <c r="D103" s="134" t="s">
        <v>634</v>
      </c>
      <c r="E103" s="135">
        <v>3231</v>
      </c>
      <c r="F103" s="135">
        <v>56231</v>
      </c>
      <c r="G103" s="135">
        <v>3231</v>
      </c>
      <c r="H103" s="135">
        <v>56231</v>
      </c>
      <c r="I103" s="135">
        <v>0</v>
      </c>
      <c r="J103" s="136">
        <v>0</v>
      </c>
    </row>
    <row r="104" spans="1:10" x14ac:dyDescent="0.25">
      <c r="A104" s="133" t="s">
        <v>587</v>
      </c>
      <c r="B104" s="137" t="s">
        <v>635</v>
      </c>
      <c r="C104" s="137" t="s">
        <v>272</v>
      </c>
      <c r="D104" s="134" t="s">
        <v>636</v>
      </c>
      <c r="E104" s="135">
        <v>8183954</v>
      </c>
      <c r="F104" s="135">
        <v>24779254</v>
      </c>
      <c r="G104" s="135">
        <v>6602902</v>
      </c>
      <c r="H104" s="135">
        <v>23198202</v>
      </c>
      <c r="I104" s="135">
        <v>1581052</v>
      </c>
      <c r="J104" s="136">
        <v>1581052</v>
      </c>
    </row>
    <row r="105" spans="1:10" x14ac:dyDescent="0.25">
      <c r="A105" s="133" t="s">
        <v>587</v>
      </c>
      <c r="B105" s="137" t="s">
        <v>635</v>
      </c>
      <c r="C105" s="137" t="s">
        <v>511</v>
      </c>
      <c r="D105" s="134" t="s">
        <v>583</v>
      </c>
      <c r="E105" s="135">
        <v>4921376</v>
      </c>
      <c r="F105" s="135">
        <v>20198466</v>
      </c>
      <c r="G105" s="135">
        <v>4921376</v>
      </c>
      <c r="H105" s="135">
        <v>20198466</v>
      </c>
      <c r="I105" s="135">
        <v>0</v>
      </c>
      <c r="J105" s="136">
        <v>0</v>
      </c>
    </row>
    <row r="106" spans="1:10" x14ac:dyDescent="0.25">
      <c r="A106" s="133" t="s">
        <v>587</v>
      </c>
      <c r="B106" s="137" t="s">
        <v>635</v>
      </c>
      <c r="C106" s="137" t="s">
        <v>515</v>
      </c>
      <c r="D106" s="134" t="s">
        <v>637</v>
      </c>
      <c r="E106" s="135">
        <v>60000</v>
      </c>
      <c r="F106" s="135">
        <v>197000</v>
      </c>
      <c r="G106" s="135">
        <v>60000</v>
      </c>
      <c r="H106" s="135">
        <v>197000</v>
      </c>
      <c r="I106" s="135">
        <v>0</v>
      </c>
      <c r="J106" s="136">
        <v>0</v>
      </c>
    </row>
    <row r="107" spans="1:10" x14ac:dyDescent="0.25">
      <c r="A107" s="133" t="s">
        <v>587</v>
      </c>
      <c r="B107" s="137" t="s">
        <v>635</v>
      </c>
      <c r="C107" s="137" t="s">
        <v>531</v>
      </c>
      <c r="D107" s="134" t="s">
        <v>638</v>
      </c>
      <c r="E107" s="135">
        <v>3202578</v>
      </c>
      <c r="F107" s="135">
        <v>4383788</v>
      </c>
      <c r="G107" s="135">
        <v>1621526</v>
      </c>
      <c r="H107" s="135">
        <v>2802736</v>
      </c>
      <c r="I107" s="135">
        <v>1581052</v>
      </c>
      <c r="J107" s="136">
        <v>1581052</v>
      </c>
    </row>
    <row r="108" spans="1:10" x14ac:dyDescent="0.25">
      <c r="A108" s="133" t="s">
        <v>520</v>
      </c>
      <c r="B108" s="137" t="s">
        <v>272</v>
      </c>
      <c r="C108" s="137" t="s">
        <v>272</v>
      </c>
      <c r="D108" s="134" t="s">
        <v>639</v>
      </c>
      <c r="E108" s="135">
        <v>8331809</v>
      </c>
      <c r="F108" s="135">
        <v>12594320</v>
      </c>
      <c r="G108" s="135">
        <v>8331809</v>
      </c>
      <c r="H108" s="135">
        <v>12594320</v>
      </c>
      <c r="I108" s="135">
        <v>0</v>
      </c>
      <c r="J108" s="136">
        <v>0</v>
      </c>
    </row>
    <row r="109" spans="1:10" x14ac:dyDescent="0.25">
      <c r="A109" s="133" t="s">
        <v>520</v>
      </c>
      <c r="B109" s="137" t="s">
        <v>640</v>
      </c>
      <c r="C109" s="137" t="s">
        <v>272</v>
      </c>
      <c r="D109" s="134" t="s">
        <v>641</v>
      </c>
      <c r="E109" s="135">
        <v>8331809</v>
      </c>
      <c r="F109" s="135">
        <v>12594320</v>
      </c>
      <c r="G109" s="135">
        <v>8331809</v>
      </c>
      <c r="H109" s="135">
        <v>12594320</v>
      </c>
      <c r="I109" s="135">
        <v>0</v>
      </c>
      <c r="J109" s="136">
        <v>0</v>
      </c>
    </row>
    <row r="110" spans="1:10" x14ac:dyDescent="0.25">
      <c r="A110" s="133" t="s">
        <v>520</v>
      </c>
      <c r="B110" s="137" t="s">
        <v>640</v>
      </c>
      <c r="C110" s="137" t="s">
        <v>511</v>
      </c>
      <c r="D110" s="134" t="s">
        <v>642</v>
      </c>
      <c r="E110" s="135">
        <v>8280528</v>
      </c>
      <c r="F110" s="135">
        <v>12440477</v>
      </c>
      <c r="G110" s="135">
        <v>8280528</v>
      </c>
      <c r="H110" s="135">
        <v>12440477</v>
      </c>
      <c r="I110" s="135">
        <v>0</v>
      </c>
      <c r="J110" s="136">
        <v>0</v>
      </c>
    </row>
    <row r="111" spans="1:10" x14ac:dyDescent="0.25">
      <c r="A111" s="133" t="s">
        <v>520</v>
      </c>
      <c r="B111" s="137" t="s">
        <v>640</v>
      </c>
      <c r="C111" s="137" t="s">
        <v>515</v>
      </c>
      <c r="D111" s="134" t="s">
        <v>643</v>
      </c>
      <c r="E111" s="135">
        <v>51281</v>
      </c>
      <c r="F111" s="135">
        <v>153843</v>
      </c>
      <c r="G111" s="135">
        <v>51281</v>
      </c>
      <c r="H111" s="135">
        <v>153843</v>
      </c>
      <c r="I111" s="135">
        <v>0</v>
      </c>
      <c r="J111" s="136">
        <v>0</v>
      </c>
    </row>
    <row r="112" spans="1:10" x14ac:dyDescent="0.25">
      <c r="A112" s="133" t="s">
        <v>526</v>
      </c>
      <c r="B112" s="137" t="s">
        <v>272</v>
      </c>
      <c r="C112" s="137" t="s">
        <v>272</v>
      </c>
      <c r="D112" s="134" t="s">
        <v>644</v>
      </c>
      <c r="E112" s="135">
        <v>0</v>
      </c>
      <c r="F112" s="135">
        <v>34850</v>
      </c>
      <c r="G112" s="135">
        <v>0</v>
      </c>
      <c r="H112" s="135">
        <v>34850</v>
      </c>
      <c r="I112" s="135">
        <v>0</v>
      </c>
      <c r="J112" s="136">
        <v>0</v>
      </c>
    </row>
    <row r="113" spans="1:10" x14ac:dyDescent="0.25">
      <c r="A113" s="133" t="s">
        <v>526</v>
      </c>
      <c r="B113" s="137" t="s">
        <v>645</v>
      </c>
      <c r="C113" s="137" t="s">
        <v>272</v>
      </c>
      <c r="D113" s="134" t="s">
        <v>395</v>
      </c>
      <c r="E113" s="135">
        <v>0</v>
      </c>
      <c r="F113" s="135">
        <v>34850</v>
      </c>
      <c r="G113" s="135">
        <v>0</v>
      </c>
      <c r="H113" s="135">
        <v>34850</v>
      </c>
      <c r="I113" s="135">
        <v>0</v>
      </c>
      <c r="J113" s="136">
        <v>0</v>
      </c>
    </row>
    <row r="114" spans="1:10" x14ac:dyDescent="0.25">
      <c r="A114" s="133" t="s">
        <v>526</v>
      </c>
      <c r="B114" s="137" t="s">
        <v>645</v>
      </c>
      <c r="C114" s="137" t="s">
        <v>515</v>
      </c>
      <c r="D114" s="134" t="s">
        <v>646</v>
      </c>
      <c r="E114" s="135">
        <v>0</v>
      </c>
      <c r="F114" s="135">
        <v>34850</v>
      </c>
      <c r="G114" s="135">
        <v>0</v>
      </c>
      <c r="H114" s="135">
        <v>34850</v>
      </c>
      <c r="I114" s="135">
        <v>0</v>
      </c>
      <c r="J114" s="136">
        <v>0</v>
      </c>
    </row>
    <row r="115" spans="1:10" x14ac:dyDescent="0.25">
      <c r="A115" s="133" t="s">
        <v>272</v>
      </c>
      <c r="B115" s="137" t="s">
        <v>272</v>
      </c>
      <c r="C115" s="137" t="s">
        <v>272</v>
      </c>
      <c r="D115" s="134" t="s">
        <v>573</v>
      </c>
      <c r="E115" s="135">
        <v>725393</v>
      </c>
      <c r="F115" s="135">
        <v>2406119</v>
      </c>
      <c r="G115" s="135">
        <v>70000</v>
      </c>
      <c r="H115" s="135">
        <v>450000</v>
      </c>
      <c r="I115" s="135">
        <v>655393</v>
      </c>
      <c r="J115" s="136">
        <v>1956119</v>
      </c>
    </row>
    <row r="116" spans="1:10" x14ac:dyDescent="0.25">
      <c r="A116" s="133" t="s">
        <v>511</v>
      </c>
      <c r="B116" s="137" t="s">
        <v>272</v>
      </c>
      <c r="C116" s="137" t="s">
        <v>272</v>
      </c>
      <c r="D116" s="134" t="s">
        <v>580</v>
      </c>
      <c r="E116" s="135">
        <v>641365</v>
      </c>
      <c r="F116" s="135">
        <v>2322091</v>
      </c>
      <c r="G116" s="135">
        <v>70000</v>
      </c>
      <c r="H116" s="135">
        <v>450000</v>
      </c>
      <c r="I116" s="135">
        <v>571365</v>
      </c>
      <c r="J116" s="136">
        <v>1872091</v>
      </c>
    </row>
    <row r="117" spans="1:10" x14ac:dyDescent="0.25">
      <c r="A117" s="133" t="s">
        <v>511</v>
      </c>
      <c r="B117" s="137" t="s">
        <v>581</v>
      </c>
      <c r="C117" s="137" t="s">
        <v>272</v>
      </c>
      <c r="D117" s="134" t="s">
        <v>582</v>
      </c>
      <c r="E117" s="135">
        <v>70000</v>
      </c>
      <c r="F117" s="135">
        <v>70000</v>
      </c>
      <c r="G117" s="135">
        <v>70000</v>
      </c>
      <c r="H117" s="135">
        <v>70000</v>
      </c>
      <c r="I117" s="135">
        <v>0</v>
      </c>
      <c r="J117" s="136">
        <v>0</v>
      </c>
    </row>
    <row r="118" spans="1:10" x14ac:dyDescent="0.25">
      <c r="A118" s="133" t="s">
        <v>511</v>
      </c>
      <c r="B118" s="137" t="s">
        <v>581</v>
      </c>
      <c r="C118" s="137" t="s">
        <v>647</v>
      </c>
      <c r="D118" s="134" t="s">
        <v>648</v>
      </c>
      <c r="E118" s="135">
        <v>70000</v>
      </c>
      <c r="F118" s="135">
        <v>70000</v>
      </c>
      <c r="G118" s="135">
        <v>70000</v>
      </c>
      <c r="H118" s="135">
        <v>70000</v>
      </c>
      <c r="I118" s="135">
        <v>0</v>
      </c>
      <c r="J118" s="136">
        <v>0</v>
      </c>
    </row>
    <row r="119" spans="1:10" x14ac:dyDescent="0.25">
      <c r="A119" s="133" t="s">
        <v>511</v>
      </c>
      <c r="B119" s="137" t="s">
        <v>589</v>
      </c>
      <c r="C119" s="137" t="s">
        <v>272</v>
      </c>
      <c r="D119" s="134" t="s">
        <v>590</v>
      </c>
      <c r="E119" s="135">
        <v>571365</v>
      </c>
      <c r="F119" s="135">
        <v>1872091</v>
      </c>
      <c r="G119" s="135">
        <v>0</v>
      </c>
      <c r="H119" s="135">
        <v>0</v>
      </c>
      <c r="I119" s="135">
        <v>571365</v>
      </c>
      <c r="J119" s="136">
        <v>1872091</v>
      </c>
    </row>
    <row r="120" spans="1:10" x14ac:dyDescent="0.25">
      <c r="A120" s="133" t="s">
        <v>511</v>
      </c>
      <c r="B120" s="137" t="s">
        <v>589</v>
      </c>
      <c r="C120" s="137" t="s">
        <v>647</v>
      </c>
      <c r="D120" s="134" t="s">
        <v>648</v>
      </c>
      <c r="E120" s="135">
        <v>571365</v>
      </c>
      <c r="F120" s="135">
        <v>1872091</v>
      </c>
      <c r="G120" s="135">
        <v>0</v>
      </c>
      <c r="H120" s="135">
        <v>0</v>
      </c>
      <c r="I120" s="135">
        <v>571365</v>
      </c>
      <c r="J120" s="136">
        <v>1872091</v>
      </c>
    </row>
    <row r="121" spans="1:10" x14ac:dyDescent="0.25">
      <c r="A121" s="133" t="s">
        <v>511</v>
      </c>
      <c r="B121" s="137" t="s">
        <v>599</v>
      </c>
      <c r="C121" s="137" t="s">
        <v>272</v>
      </c>
      <c r="D121" s="134" t="s">
        <v>600</v>
      </c>
      <c r="E121" s="135">
        <v>0</v>
      </c>
      <c r="F121" s="135">
        <v>380000</v>
      </c>
      <c r="G121" s="135">
        <v>0</v>
      </c>
      <c r="H121" s="135">
        <v>380000</v>
      </c>
      <c r="I121" s="135">
        <v>0</v>
      </c>
      <c r="J121" s="136">
        <v>0</v>
      </c>
    </row>
    <row r="122" spans="1:10" x14ac:dyDescent="0.25">
      <c r="A122" s="133" t="s">
        <v>511</v>
      </c>
      <c r="B122" s="137" t="s">
        <v>599</v>
      </c>
      <c r="C122" s="137" t="s">
        <v>647</v>
      </c>
      <c r="D122" s="134" t="s">
        <v>648</v>
      </c>
      <c r="E122" s="135">
        <v>0</v>
      </c>
      <c r="F122" s="135">
        <v>380000</v>
      </c>
      <c r="G122" s="135">
        <v>0</v>
      </c>
      <c r="H122" s="135">
        <v>380000</v>
      </c>
      <c r="I122" s="135">
        <v>0</v>
      </c>
      <c r="J122" s="136">
        <v>0</v>
      </c>
    </row>
    <row r="123" spans="1:10" x14ac:dyDescent="0.25">
      <c r="A123" s="133" t="s">
        <v>531</v>
      </c>
      <c r="B123" s="137" t="s">
        <v>272</v>
      </c>
      <c r="C123" s="137" t="s">
        <v>272</v>
      </c>
      <c r="D123" s="134" t="s">
        <v>609</v>
      </c>
      <c r="E123" s="135">
        <v>84028</v>
      </c>
      <c r="F123" s="135">
        <v>84028</v>
      </c>
      <c r="G123" s="135">
        <v>0</v>
      </c>
      <c r="H123" s="135">
        <v>0</v>
      </c>
      <c r="I123" s="135">
        <v>84028</v>
      </c>
      <c r="J123" s="136">
        <v>84028</v>
      </c>
    </row>
    <row r="124" spans="1:10" x14ac:dyDescent="0.25">
      <c r="A124" s="133" t="s">
        <v>531</v>
      </c>
      <c r="B124" s="137" t="s">
        <v>616</v>
      </c>
      <c r="C124" s="137" t="s">
        <v>272</v>
      </c>
      <c r="D124" s="134" t="s">
        <v>617</v>
      </c>
      <c r="E124" s="135">
        <v>34946</v>
      </c>
      <c r="F124" s="135">
        <v>34946</v>
      </c>
      <c r="G124" s="135">
        <v>0</v>
      </c>
      <c r="H124" s="135">
        <v>0</v>
      </c>
      <c r="I124" s="135">
        <v>34946</v>
      </c>
      <c r="J124" s="136">
        <v>34946</v>
      </c>
    </row>
    <row r="125" spans="1:10" x14ac:dyDescent="0.25">
      <c r="A125" s="133" t="s">
        <v>531</v>
      </c>
      <c r="B125" s="137" t="s">
        <v>616</v>
      </c>
      <c r="C125" s="137" t="s">
        <v>531</v>
      </c>
      <c r="D125" s="134" t="s">
        <v>649</v>
      </c>
      <c r="E125" s="135">
        <v>34946</v>
      </c>
      <c r="F125" s="135">
        <v>34946</v>
      </c>
      <c r="G125" s="135">
        <v>0</v>
      </c>
      <c r="H125" s="135">
        <v>0</v>
      </c>
      <c r="I125" s="135">
        <v>34946</v>
      </c>
      <c r="J125" s="136">
        <v>34946</v>
      </c>
    </row>
    <row r="126" spans="1:10" x14ac:dyDescent="0.25">
      <c r="A126" s="133" t="s">
        <v>531</v>
      </c>
      <c r="B126" s="137" t="s">
        <v>619</v>
      </c>
      <c r="C126" s="137" t="s">
        <v>272</v>
      </c>
      <c r="D126" s="134" t="s">
        <v>620</v>
      </c>
      <c r="E126" s="135">
        <v>49082</v>
      </c>
      <c r="F126" s="135">
        <v>49082</v>
      </c>
      <c r="G126" s="135">
        <v>0</v>
      </c>
      <c r="H126" s="135">
        <v>0</v>
      </c>
      <c r="I126" s="135">
        <v>49082</v>
      </c>
      <c r="J126" s="136">
        <v>49082</v>
      </c>
    </row>
    <row r="127" spans="1:10" x14ac:dyDescent="0.25">
      <c r="A127" s="133" t="s">
        <v>531</v>
      </c>
      <c r="B127" s="137" t="s">
        <v>619</v>
      </c>
      <c r="C127" s="137" t="s">
        <v>526</v>
      </c>
      <c r="D127" s="134" t="s">
        <v>650</v>
      </c>
      <c r="E127" s="135">
        <v>49082</v>
      </c>
      <c r="F127" s="135">
        <v>49082</v>
      </c>
      <c r="G127" s="135">
        <v>0</v>
      </c>
      <c r="H127" s="135">
        <v>0</v>
      </c>
      <c r="I127" s="135">
        <v>49082</v>
      </c>
      <c r="J127" s="136">
        <v>49082</v>
      </c>
    </row>
    <row r="128" spans="1:10" x14ac:dyDescent="0.25">
      <c r="A128" s="133" t="s">
        <v>272</v>
      </c>
      <c r="B128" s="137" t="s">
        <v>272</v>
      </c>
      <c r="C128" s="137" t="s">
        <v>272</v>
      </c>
      <c r="D128" s="134" t="s">
        <v>651</v>
      </c>
      <c r="E128" s="135">
        <v>85090</v>
      </c>
      <c r="F128" s="135">
        <v>114924</v>
      </c>
      <c r="G128" s="135">
        <v>85090</v>
      </c>
      <c r="H128" s="135">
        <v>114924</v>
      </c>
      <c r="I128" s="135">
        <v>0</v>
      </c>
      <c r="J128" s="136">
        <v>0</v>
      </c>
    </row>
    <row r="129" spans="1:10" x14ac:dyDescent="0.25">
      <c r="D129" s="139" t="s">
        <v>652</v>
      </c>
      <c r="E129" s="135">
        <v>-369312</v>
      </c>
      <c r="F129" s="135">
        <v>19552672</v>
      </c>
      <c r="G129" s="135">
        <v>-369312</v>
      </c>
      <c r="H129" s="135">
        <v>19552672</v>
      </c>
    </row>
    <row r="130" spans="1:10" x14ac:dyDescent="0.25">
      <c r="D130" s="139" t="s">
        <v>653</v>
      </c>
      <c r="E130" s="135">
        <v>62971</v>
      </c>
      <c r="F130" s="135">
        <v>134966</v>
      </c>
      <c r="G130" s="135">
        <v>62971</v>
      </c>
      <c r="H130" s="135">
        <v>134966</v>
      </c>
    </row>
    <row r="131" spans="1:10" x14ac:dyDescent="0.25">
      <c r="A131" s="133" t="s">
        <v>272</v>
      </c>
      <c r="B131" s="137" t="s">
        <v>272</v>
      </c>
      <c r="C131" s="137" t="s">
        <v>272</v>
      </c>
      <c r="D131" s="134" t="s">
        <v>654</v>
      </c>
      <c r="E131" s="135">
        <f>29772606+E129+E130</f>
        <v>29466265</v>
      </c>
      <c r="F131" s="135">
        <f>94797826+F129+F130</f>
        <v>114485464</v>
      </c>
      <c r="G131" s="135" t="s">
        <v>272</v>
      </c>
      <c r="H131" s="135" t="s">
        <v>272</v>
      </c>
      <c r="I131" s="135" t="s">
        <v>272</v>
      </c>
      <c r="J131" s="136" t="s">
        <v>272</v>
      </c>
    </row>
    <row r="132" spans="1:10" x14ac:dyDescent="0.25">
      <c r="A132" s="133" t="s">
        <v>272</v>
      </c>
      <c r="B132" s="137" t="s">
        <v>272</v>
      </c>
      <c r="C132" s="137" t="s">
        <v>272</v>
      </c>
      <c r="D132" s="134" t="s">
        <v>272</v>
      </c>
      <c r="E132" s="135" t="s">
        <v>272</v>
      </c>
      <c r="F132" s="135" t="s">
        <v>272</v>
      </c>
      <c r="G132" s="135" t="s">
        <v>272</v>
      </c>
      <c r="H132" s="135" t="s">
        <v>272</v>
      </c>
      <c r="I132" s="135" t="s">
        <v>272</v>
      </c>
      <c r="J132" s="136" t="s">
        <v>272</v>
      </c>
    </row>
    <row r="133" spans="1:10" x14ac:dyDescent="0.25">
      <c r="A133" s="133" t="s">
        <v>272</v>
      </c>
      <c r="B133" s="137" t="s">
        <v>272</v>
      </c>
      <c r="C133" s="137" t="s">
        <v>272</v>
      </c>
      <c r="D133" s="134" t="s">
        <v>655</v>
      </c>
      <c r="E133" s="135">
        <v>156211767</v>
      </c>
      <c r="F133" s="135" t="s">
        <v>272</v>
      </c>
      <c r="G133" s="135" t="s">
        <v>272</v>
      </c>
      <c r="H133" s="135" t="s">
        <v>272</v>
      </c>
      <c r="I133" s="135" t="s">
        <v>272</v>
      </c>
      <c r="J133" s="136" t="s">
        <v>272</v>
      </c>
    </row>
    <row r="134" spans="1:10" x14ac:dyDescent="0.25">
      <c r="A134" s="133" t="s">
        <v>272</v>
      </c>
      <c r="B134" s="137" t="s">
        <v>272</v>
      </c>
      <c r="C134" s="137" t="s">
        <v>272</v>
      </c>
      <c r="D134" s="134" t="s">
        <v>656</v>
      </c>
      <c r="E134" s="135">
        <v>160167180</v>
      </c>
      <c r="F134" s="135" t="s">
        <v>272</v>
      </c>
      <c r="G134" s="135" t="s">
        <v>272</v>
      </c>
      <c r="H134" s="135" t="s">
        <v>272</v>
      </c>
      <c r="I134" s="135" t="s">
        <v>272</v>
      </c>
      <c r="J134" s="136" t="s">
        <v>272</v>
      </c>
    </row>
    <row r="135" spans="1:10" x14ac:dyDescent="0.25">
      <c r="A135" s="133" t="s">
        <v>272</v>
      </c>
      <c r="B135" s="137" t="s">
        <v>272</v>
      </c>
      <c r="C135" s="137" t="s">
        <v>272</v>
      </c>
      <c r="D135" s="134" t="s">
        <v>657</v>
      </c>
      <c r="E135" s="135">
        <v>139748</v>
      </c>
      <c r="F135" s="135" t="s">
        <v>272</v>
      </c>
      <c r="G135" s="135" t="s">
        <v>272</v>
      </c>
      <c r="H135" s="135" t="s">
        <v>272</v>
      </c>
      <c r="I135" s="135" t="s">
        <v>272</v>
      </c>
      <c r="J135" s="136" t="s">
        <v>272</v>
      </c>
    </row>
    <row r="136" spans="1:10" x14ac:dyDescent="0.25">
      <c r="A136" s="133" t="s">
        <v>272</v>
      </c>
      <c r="B136" s="137" t="s">
        <v>272</v>
      </c>
      <c r="C136" s="137" t="s">
        <v>272</v>
      </c>
      <c r="D136" s="134" t="s">
        <v>658</v>
      </c>
      <c r="E136" s="135">
        <v>160306928</v>
      </c>
      <c r="F136" s="135" t="s">
        <v>272</v>
      </c>
      <c r="G136" s="135" t="s">
        <v>272</v>
      </c>
      <c r="H136" s="135" t="s">
        <v>272</v>
      </c>
      <c r="I136" s="135" t="s">
        <v>272</v>
      </c>
      <c r="J136" s="136" t="s">
        <v>272</v>
      </c>
    </row>
    <row r="137" spans="1:10" ht="114.75" customHeight="1" x14ac:dyDescent="0.25">
      <c r="A137" s="202" t="s">
        <v>659</v>
      </c>
      <c r="B137" s="202" t="s">
        <v>272</v>
      </c>
      <c r="C137" s="202" t="s">
        <v>272</v>
      </c>
      <c r="D137" s="202" t="s">
        <v>272</v>
      </c>
      <c r="E137" s="202" t="s">
        <v>272</v>
      </c>
      <c r="F137" s="202" t="s">
        <v>272</v>
      </c>
      <c r="G137" s="202" t="s">
        <v>272</v>
      </c>
      <c r="H137" s="202" t="s">
        <v>272</v>
      </c>
      <c r="I137" s="202" t="s">
        <v>272</v>
      </c>
      <c r="J137" s="202" t="s">
        <v>272</v>
      </c>
    </row>
  </sheetData>
  <mergeCells count="9">
    <mergeCell ref="A137:J137"/>
    <mergeCell ref="A1:D1"/>
    <mergeCell ref="E1:F1"/>
    <mergeCell ref="G1:H1"/>
    <mergeCell ref="I1:J1"/>
    <mergeCell ref="A58:D58"/>
    <mergeCell ref="E58:F58"/>
    <mergeCell ref="G58:H58"/>
    <mergeCell ref="I58:J58"/>
  </mergeCells>
  <phoneticPr fontId="17" type="noConversion"/>
  <pageMargins left="0.39370078740157483" right="0.39370078740157483" top="1.2598425196850394" bottom="0.98425196850393704" header="0.51181102362204722" footer="0.51181102362204722"/>
  <pageSetup paperSize="9" orientation="landscape" useFirstPageNumber="1" r:id="rId1"/>
  <headerFooter alignWithMargins="0">
    <oddHeader xml:space="preserve">&amp;C&amp;"標楷體,標準"&amp;14 臺東市公所&amp;U
公庫收支月報表&amp;"新細明體,標準"&amp;12&amp;U
&amp;"標楷體,標準"中華民國108年02月(108年度)&amp;L&amp;R&amp;"標楷體,標準"&amp;10第&amp;P頁/共&amp;N頁&amp;"新細明體,標準"&amp;12
&amp;"標楷體,標準"編制機關:臺東市公所
表    號:&amp;10 </oddHeader>
    <oddFooter>&amp;C&amp;L&amp;R&amp;"標楷體,標準"&amp;9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7"/>
  <sheetViews>
    <sheetView workbookViewId="0">
      <selection sqref="A1:D1"/>
    </sheetView>
  </sheetViews>
  <sheetFormatPr defaultRowHeight="16.5" x14ac:dyDescent="0.25"/>
  <cols>
    <col min="1" max="1" width="4.75" style="144" customWidth="1"/>
    <col min="2" max="3" width="6.25" style="148" customWidth="1"/>
    <col min="4" max="4" width="31.875" style="145" customWidth="1"/>
    <col min="5" max="5" width="15.625" style="146" customWidth="1"/>
    <col min="6" max="6" width="14.375" style="146" customWidth="1"/>
    <col min="7" max="7" width="13.75" style="146" customWidth="1"/>
    <col min="8" max="8" width="13" style="146" customWidth="1"/>
    <col min="9" max="9" width="14.125" style="146" customWidth="1"/>
    <col min="10" max="10" width="15.875" style="147" customWidth="1"/>
    <col min="257" max="257" width="4.75" customWidth="1"/>
    <col min="258" max="259" width="6.25" customWidth="1"/>
    <col min="260" max="260" width="31.875" customWidth="1"/>
    <col min="261" max="261" width="15.625" customWidth="1"/>
    <col min="262" max="262" width="14.375" customWidth="1"/>
    <col min="263" max="263" width="13.75" customWidth="1"/>
    <col min="264" max="264" width="13" customWidth="1"/>
    <col min="265" max="265" width="14.125" customWidth="1"/>
    <col min="266" max="266" width="15.875" customWidth="1"/>
    <col min="513" max="513" width="4.75" customWidth="1"/>
    <col min="514" max="515" width="6.25" customWidth="1"/>
    <col min="516" max="516" width="31.875" customWidth="1"/>
    <col min="517" max="517" width="15.625" customWidth="1"/>
    <col min="518" max="518" width="14.375" customWidth="1"/>
    <col min="519" max="519" width="13.75" customWidth="1"/>
    <col min="520" max="520" width="13" customWidth="1"/>
    <col min="521" max="521" width="14.125" customWidth="1"/>
    <col min="522" max="522" width="15.875" customWidth="1"/>
    <col min="769" max="769" width="4.75" customWidth="1"/>
    <col min="770" max="771" width="6.25" customWidth="1"/>
    <col min="772" max="772" width="31.875" customWidth="1"/>
    <col min="773" max="773" width="15.625" customWidth="1"/>
    <col min="774" max="774" width="14.375" customWidth="1"/>
    <col min="775" max="775" width="13.75" customWidth="1"/>
    <col min="776" max="776" width="13" customWidth="1"/>
    <col min="777" max="777" width="14.125" customWidth="1"/>
    <col min="778" max="778" width="15.875" customWidth="1"/>
    <col min="1025" max="1025" width="4.75" customWidth="1"/>
    <col min="1026" max="1027" width="6.25" customWidth="1"/>
    <col min="1028" max="1028" width="31.875" customWidth="1"/>
    <col min="1029" max="1029" width="15.625" customWidth="1"/>
    <col min="1030" max="1030" width="14.375" customWidth="1"/>
    <col min="1031" max="1031" width="13.75" customWidth="1"/>
    <col min="1032" max="1032" width="13" customWidth="1"/>
    <col min="1033" max="1033" width="14.125" customWidth="1"/>
    <col min="1034" max="1034" width="15.875" customWidth="1"/>
    <col min="1281" max="1281" width="4.75" customWidth="1"/>
    <col min="1282" max="1283" width="6.25" customWidth="1"/>
    <col min="1284" max="1284" width="31.875" customWidth="1"/>
    <col min="1285" max="1285" width="15.625" customWidth="1"/>
    <col min="1286" max="1286" width="14.375" customWidth="1"/>
    <col min="1287" max="1287" width="13.75" customWidth="1"/>
    <col min="1288" max="1288" width="13" customWidth="1"/>
    <col min="1289" max="1289" width="14.125" customWidth="1"/>
    <col min="1290" max="1290" width="15.875" customWidth="1"/>
    <col min="1537" max="1537" width="4.75" customWidth="1"/>
    <col min="1538" max="1539" width="6.25" customWidth="1"/>
    <col min="1540" max="1540" width="31.875" customWidth="1"/>
    <col min="1541" max="1541" width="15.625" customWidth="1"/>
    <col min="1542" max="1542" width="14.375" customWidth="1"/>
    <col min="1543" max="1543" width="13.75" customWidth="1"/>
    <col min="1544" max="1544" width="13" customWidth="1"/>
    <col min="1545" max="1545" width="14.125" customWidth="1"/>
    <col min="1546" max="1546" width="15.875" customWidth="1"/>
    <col min="1793" max="1793" width="4.75" customWidth="1"/>
    <col min="1794" max="1795" width="6.25" customWidth="1"/>
    <col min="1796" max="1796" width="31.875" customWidth="1"/>
    <col min="1797" max="1797" width="15.625" customWidth="1"/>
    <col min="1798" max="1798" width="14.375" customWidth="1"/>
    <col min="1799" max="1799" width="13.75" customWidth="1"/>
    <col min="1800" max="1800" width="13" customWidth="1"/>
    <col min="1801" max="1801" width="14.125" customWidth="1"/>
    <col min="1802" max="1802" width="15.875" customWidth="1"/>
    <col min="2049" max="2049" width="4.75" customWidth="1"/>
    <col min="2050" max="2051" width="6.25" customWidth="1"/>
    <col min="2052" max="2052" width="31.875" customWidth="1"/>
    <col min="2053" max="2053" width="15.625" customWidth="1"/>
    <col min="2054" max="2054" width="14.375" customWidth="1"/>
    <col min="2055" max="2055" width="13.75" customWidth="1"/>
    <col min="2056" max="2056" width="13" customWidth="1"/>
    <col min="2057" max="2057" width="14.125" customWidth="1"/>
    <col min="2058" max="2058" width="15.875" customWidth="1"/>
    <col min="2305" max="2305" width="4.75" customWidth="1"/>
    <col min="2306" max="2307" width="6.25" customWidth="1"/>
    <col min="2308" max="2308" width="31.875" customWidth="1"/>
    <col min="2309" max="2309" width="15.625" customWidth="1"/>
    <col min="2310" max="2310" width="14.375" customWidth="1"/>
    <col min="2311" max="2311" width="13.75" customWidth="1"/>
    <col min="2312" max="2312" width="13" customWidth="1"/>
    <col min="2313" max="2313" width="14.125" customWidth="1"/>
    <col min="2314" max="2314" width="15.875" customWidth="1"/>
    <col min="2561" max="2561" width="4.75" customWidth="1"/>
    <col min="2562" max="2563" width="6.25" customWidth="1"/>
    <col min="2564" max="2564" width="31.875" customWidth="1"/>
    <col min="2565" max="2565" width="15.625" customWidth="1"/>
    <col min="2566" max="2566" width="14.375" customWidth="1"/>
    <col min="2567" max="2567" width="13.75" customWidth="1"/>
    <col min="2568" max="2568" width="13" customWidth="1"/>
    <col min="2569" max="2569" width="14.125" customWidth="1"/>
    <col min="2570" max="2570" width="15.875" customWidth="1"/>
    <col min="2817" max="2817" width="4.75" customWidth="1"/>
    <col min="2818" max="2819" width="6.25" customWidth="1"/>
    <col min="2820" max="2820" width="31.875" customWidth="1"/>
    <col min="2821" max="2821" width="15.625" customWidth="1"/>
    <col min="2822" max="2822" width="14.375" customWidth="1"/>
    <col min="2823" max="2823" width="13.75" customWidth="1"/>
    <col min="2824" max="2824" width="13" customWidth="1"/>
    <col min="2825" max="2825" width="14.125" customWidth="1"/>
    <col min="2826" max="2826" width="15.875" customWidth="1"/>
    <col min="3073" max="3073" width="4.75" customWidth="1"/>
    <col min="3074" max="3075" width="6.25" customWidth="1"/>
    <col min="3076" max="3076" width="31.875" customWidth="1"/>
    <col min="3077" max="3077" width="15.625" customWidth="1"/>
    <col min="3078" max="3078" width="14.375" customWidth="1"/>
    <col min="3079" max="3079" width="13.75" customWidth="1"/>
    <col min="3080" max="3080" width="13" customWidth="1"/>
    <col min="3081" max="3081" width="14.125" customWidth="1"/>
    <col min="3082" max="3082" width="15.875" customWidth="1"/>
    <col min="3329" max="3329" width="4.75" customWidth="1"/>
    <col min="3330" max="3331" width="6.25" customWidth="1"/>
    <col min="3332" max="3332" width="31.875" customWidth="1"/>
    <col min="3333" max="3333" width="15.625" customWidth="1"/>
    <col min="3334" max="3334" width="14.375" customWidth="1"/>
    <col min="3335" max="3335" width="13.75" customWidth="1"/>
    <col min="3336" max="3336" width="13" customWidth="1"/>
    <col min="3337" max="3337" width="14.125" customWidth="1"/>
    <col min="3338" max="3338" width="15.875" customWidth="1"/>
    <col min="3585" max="3585" width="4.75" customWidth="1"/>
    <col min="3586" max="3587" width="6.25" customWidth="1"/>
    <col min="3588" max="3588" width="31.875" customWidth="1"/>
    <col min="3589" max="3589" width="15.625" customWidth="1"/>
    <col min="3590" max="3590" width="14.375" customWidth="1"/>
    <col min="3591" max="3591" width="13.75" customWidth="1"/>
    <col min="3592" max="3592" width="13" customWidth="1"/>
    <col min="3593" max="3593" width="14.125" customWidth="1"/>
    <col min="3594" max="3594" width="15.875" customWidth="1"/>
    <col min="3841" max="3841" width="4.75" customWidth="1"/>
    <col min="3842" max="3843" width="6.25" customWidth="1"/>
    <col min="3844" max="3844" width="31.875" customWidth="1"/>
    <col min="3845" max="3845" width="15.625" customWidth="1"/>
    <col min="3846" max="3846" width="14.375" customWidth="1"/>
    <col min="3847" max="3847" width="13.75" customWidth="1"/>
    <col min="3848" max="3848" width="13" customWidth="1"/>
    <col min="3849" max="3849" width="14.125" customWidth="1"/>
    <col min="3850" max="3850" width="15.875" customWidth="1"/>
    <col min="4097" max="4097" width="4.75" customWidth="1"/>
    <col min="4098" max="4099" width="6.25" customWidth="1"/>
    <col min="4100" max="4100" width="31.875" customWidth="1"/>
    <col min="4101" max="4101" width="15.625" customWidth="1"/>
    <col min="4102" max="4102" width="14.375" customWidth="1"/>
    <col min="4103" max="4103" width="13.75" customWidth="1"/>
    <col min="4104" max="4104" width="13" customWidth="1"/>
    <col min="4105" max="4105" width="14.125" customWidth="1"/>
    <col min="4106" max="4106" width="15.875" customWidth="1"/>
    <col min="4353" max="4353" width="4.75" customWidth="1"/>
    <col min="4354" max="4355" width="6.25" customWidth="1"/>
    <col min="4356" max="4356" width="31.875" customWidth="1"/>
    <col min="4357" max="4357" width="15.625" customWidth="1"/>
    <col min="4358" max="4358" width="14.375" customWidth="1"/>
    <col min="4359" max="4359" width="13.75" customWidth="1"/>
    <col min="4360" max="4360" width="13" customWidth="1"/>
    <col min="4361" max="4361" width="14.125" customWidth="1"/>
    <col min="4362" max="4362" width="15.875" customWidth="1"/>
    <col min="4609" max="4609" width="4.75" customWidth="1"/>
    <col min="4610" max="4611" width="6.25" customWidth="1"/>
    <col min="4612" max="4612" width="31.875" customWidth="1"/>
    <col min="4613" max="4613" width="15.625" customWidth="1"/>
    <col min="4614" max="4614" width="14.375" customWidth="1"/>
    <col min="4615" max="4615" width="13.75" customWidth="1"/>
    <col min="4616" max="4616" width="13" customWidth="1"/>
    <col min="4617" max="4617" width="14.125" customWidth="1"/>
    <col min="4618" max="4618" width="15.875" customWidth="1"/>
    <col min="4865" max="4865" width="4.75" customWidth="1"/>
    <col min="4866" max="4867" width="6.25" customWidth="1"/>
    <col min="4868" max="4868" width="31.875" customWidth="1"/>
    <col min="4869" max="4869" width="15.625" customWidth="1"/>
    <col min="4870" max="4870" width="14.375" customWidth="1"/>
    <col min="4871" max="4871" width="13.75" customWidth="1"/>
    <col min="4872" max="4872" width="13" customWidth="1"/>
    <col min="4873" max="4873" width="14.125" customWidth="1"/>
    <col min="4874" max="4874" width="15.875" customWidth="1"/>
    <col min="5121" max="5121" width="4.75" customWidth="1"/>
    <col min="5122" max="5123" width="6.25" customWidth="1"/>
    <col min="5124" max="5124" width="31.875" customWidth="1"/>
    <col min="5125" max="5125" width="15.625" customWidth="1"/>
    <col min="5126" max="5126" width="14.375" customWidth="1"/>
    <col min="5127" max="5127" width="13.75" customWidth="1"/>
    <col min="5128" max="5128" width="13" customWidth="1"/>
    <col min="5129" max="5129" width="14.125" customWidth="1"/>
    <col min="5130" max="5130" width="15.875" customWidth="1"/>
    <col min="5377" max="5377" width="4.75" customWidth="1"/>
    <col min="5378" max="5379" width="6.25" customWidth="1"/>
    <col min="5380" max="5380" width="31.875" customWidth="1"/>
    <col min="5381" max="5381" width="15.625" customWidth="1"/>
    <col min="5382" max="5382" width="14.375" customWidth="1"/>
    <col min="5383" max="5383" width="13.75" customWidth="1"/>
    <col min="5384" max="5384" width="13" customWidth="1"/>
    <col min="5385" max="5385" width="14.125" customWidth="1"/>
    <col min="5386" max="5386" width="15.875" customWidth="1"/>
    <col min="5633" max="5633" width="4.75" customWidth="1"/>
    <col min="5634" max="5635" width="6.25" customWidth="1"/>
    <col min="5636" max="5636" width="31.875" customWidth="1"/>
    <col min="5637" max="5637" width="15.625" customWidth="1"/>
    <col min="5638" max="5638" width="14.375" customWidth="1"/>
    <col min="5639" max="5639" width="13.75" customWidth="1"/>
    <col min="5640" max="5640" width="13" customWidth="1"/>
    <col min="5641" max="5641" width="14.125" customWidth="1"/>
    <col min="5642" max="5642" width="15.875" customWidth="1"/>
    <col min="5889" max="5889" width="4.75" customWidth="1"/>
    <col min="5890" max="5891" width="6.25" customWidth="1"/>
    <col min="5892" max="5892" width="31.875" customWidth="1"/>
    <col min="5893" max="5893" width="15.625" customWidth="1"/>
    <col min="5894" max="5894" width="14.375" customWidth="1"/>
    <col min="5895" max="5895" width="13.75" customWidth="1"/>
    <col min="5896" max="5896" width="13" customWidth="1"/>
    <col min="5897" max="5897" width="14.125" customWidth="1"/>
    <col min="5898" max="5898" width="15.875" customWidth="1"/>
    <col min="6145" max="6145" width="4.75" customWidth="1"/>
    <col min="6146" max="6147" width="6.25" customWidth="1"/>
    <col min="6148" max="6148" width="31.875" customWidth="1"/>
    <col min="6149" max="6149" width="15.625" customWidth="1"/>
    <col min="6150" max="6150" width="14.375" customWidth="1"/>
    <col min="6151" max="6151" width="13.75" customWidth="1"/>
    <col min="6152" max="6152" width="13" customWidth="1"/>
    <col min="6153" max="6153" width="14.125" customWidth="1"/>
    <col min="6154" max="6154" width="15.875" customWidth="1"/>
    <col min="6401" max="6401" width="4.75" customWidth="1"/>
    <col min="6402" max="6403" width="6.25" customWidth="1"/>
    <col min="6404" max="6404" width="31.875" customWidth="1"/>
    <col min="6405" max="6405" width="15.625" customWidth="1"/>
    <col min="6406" max="6406" width="14.375" customWidth="1"/>
    <col min="6407" max="6407" width="13.75" customWidth="1"/>
    <col min="6408" max="6408" width="13" customWidth="1"/>
    <col min="6409" max="6409" width="14.125" customWidth="1"/>
    <col min="6410" max="6410" width="15.875" customWidth="1"/>
    <col min="6657" max="6657" width="4.75" customWidth="1"/>
    <col min="6658" max="6659" width="6.25" customWidth="1"/>
    <col min="6660" max="6660" width="31.875" customWidth="1"/>
    <col min="6661" max="6661" width="15.625" customWidth="1"/>
    <col min="6662" max="6662" width="14.375" customWidth="1"/>
    <col min="6663" max="6663" width="13.75" customWidth="1"/>
    <col min="6664" max="6664" width="13" customWidth="1"/>
    <col min="6665" max="6665" width="14.125" customWidth="1"/>
    <col min="6666" max="6666" width="15.875" customWidth="1"/>
    <col min="6913" max="6913" width="4.75" customWidth="1"/>
    <col min="6914" max="6915" width="6.25" customWidth="1"/>
    <col min="6916" max="6916" width="31.875" customWidth="1"/>
    <col min="6917" max="6917" width="15.625" customWidth="1"/>
    <col min="6918" max="6918" width="14.375" customWidth="1"/>
    <col min="6919" max="6919" width="13.75" customWidth="1"/>
    <col min="6920" max="6920" width="13" customWidth="1"/>
    <col min="6921" max="6921" width="14.125" customWidth="1"/>
    <col min="6922" max="6922" width="15.875" customWidth="1"/>
    <col min="7169" max="7169" width="4.75" customWidth="1"/>
    <col min="7170" max="7171" width="6.25" customWidth="1"/>
    <col min="7172" max="7172" width="31.875" customWidth="1"/>
    <col min="7173" max="7173" width="15.625" customWidth="1"/>
    <col min="7174" max="7174" width="14.375" customWidth="1"/>
    <col min="7175" max="7175" width="13.75" customWidth="1"/>
    <col min="7176" max="7176" width="13" customWidth="1"/>
    <col min="7177" max="7177" width="14.125" customWidth="1"/>
    <col min="7178" max="7178" width="15.875" customWidth="1"/>
    <col min="7425" max="7425" width="4.75" customWidth="1"/>
    <col min="7426" max="7427" width="6.25" customWidth="1"/>
    <col min="7428" max="7428" width="31.875" customWidth="1"/>
    <col min="7429" max="7429" width="15.625" customWidth="1"/>
    <col min="7430" max="7430" width="14.375" customWidth="1"/>
    <col min="7431" max="7431" width="13.75" customWidth="1"/>
    <col min="7432" max="7432" width="13" customWidth="1"/>
    <col min="7433" max="7433" width="14.125" customWidth="1"/>
    <col min="7434" max="7434" width="15.875" customWidth="1"/>
    <col min="7681" max="7681" width="4.75" customWidth="1"/>
    <col min="7682" max="7683" width="6.25" customWidth="1"/>
    <col min="7684" max="7684" width="31.875" customWidth="1"/>
    <col min="7685" max="7685" width="15.625" customWidth="1"/>
    <col min="7686" max="7686" width="14.375" customWidth="1"/>
    <col min="7687" max="7687" width="13.75" customWidth="1"/>
    <col min="7688" max="7688" width="13" customWidth="1"/>
    <col min="7689" max="7689" width="14.125" customWidth="1"/>
    <col min="7690" max="7690" width="15.875" customWidth="1"/>
    <col min="7937" max="7937" width="4.75" customWidth="1"/>
    <col min="7938" max="7939" width="6.25" customWidth="1"/>
    <col min="7940" max="7940" width="31.875" customWidth="1"/>
    <col min="7941" max="7941" width="15.625" customWidth="1"/>
    <col min="7942" max="7942" width="14.375" customWidth="1"/>
    <col min="7943" max="7943" width="13.75" customWidth="1"/>
    <col min="7944" max="7944" width="13" customWidth="1"/>
    <col min="7945" max="7945" width="14.125" customWidth="1"/>
    <col min="7946" max="7946" width="15.875" customWidth="1"/>
    <col min="8193" max="8193" width="4.75" customWidth="1"/>
    <col min="8194" max="8195" width="6.25" customWidth="1"/>
    <col min="8196" max="8196" width="31.875" customWidth="1"/>
    <col min="8197" max="8197" width="15.625" customWidth="1"/>
    <col min="8198" max="8198" width="14.375" customWidth="1"/>
    <col min="8199" max="8199" width="13.75" customWidth="1"/>
    <col min="8200" max="8200" width="13" customWidth="1"/>
    <col min="8201" max="8201" width="14.125" customWidth="1"/>
    <col min="8202" max="8202" width="15.875" customWidth="1"/>
    <col min="8449" max="8449" width="4.75" customWidth="1"/>
    <col min="8450" max="8451" width="6.25" customWidth="1"/>
    <col min="8452" max="8452" width="31.875" customWidth="1"/>
    <col min="8453" max="8453" width="15.625" customWidth="1"/>
    <col min="8454" max="8454" width="14.375" customWidth="1"/>
    <col min="8455" max="8455" width="13.75" customWidth="1"/>
    <col min="8456" max="8456" width="13" customWidth="1"/>
    <col min="8457" max="8457" width="14.125" customWidth="1"/>
    <col min="8458" max="8458" width="15.875" customWidth="1"/>
    <col min="8705" max="8705" width="4.75" customWidth="1"/>
    <col min="8706" max="8707" width="6.25" customWidth="1"/>
    <col min="8708" max="8708" width="31.875" customWidth="1"/>
    <col min="8709" max="8709" width="15.625" customWidth="1"/>
    <col min="8710" max="8710" width="14.375" customWidth="1"/>
    <col min="8711" max="8711" width="13.75" customWidth="1"/>
    <col min="8712" max="8712" width="13" customWidth="1"/>
    <col min="8713" max="8713" width="14.125" customWidth="1"/>
    <col min="8714" max="8714" width="15.875" customWidth="1"/>
    <col min="8961" max="8961" width="4.75" customWidth="1"/>
    <col min="8962" max="8963" width="6.25" customWidth="1"/>
    <col min="8964" max="8964" width="31.875" customWidth="1"/>
    <col min="8965" max="8965" width="15.625" customWidth="1"/>
    <col min="8966" max="8966" width="14.375" customWidth="1"/>
    <col min="8967" max="8967" width="13.75" customWidth="1"/>
    <col min="8968" max="8968" width="13" customWidth="1"/>
    <col min="8969" max="8969" width="14.125" customWidth="1"/>
    <col min="8970" max="8970" width="15.875" customWidth="1"/>
    <col min="9217" max="9217" width="4.75" customWidth="1"/>
    <col min="9218" max="9219" width="6.25" customWidth="1"/>
    <col min="9220" max="9220" width="31.875" customWidth="1"/>
    <col min="9221" max="9221" width="15.625" customWidth="1"/>
    <col min="9222" max="9222" width="14.375" customWidth="1"/>
    <col min="9223" max="9223" width="13.75" customWidth="1"/>
    <col min="9224" max="9224" width="13" customWidth="1"/>
    <col min="9225" max="9225" width="14.125" customWidth="1"/>
    <col min="9226" max="9226" width="15.875" customWidth="1"/>
    <col min="9473" max="9473" width="4.75" customWidth="1"/>
    <col min="9474" max="9475" width="6.25" customWidth="1"/>
    <col min="9476" max="9476" width="31.875" customWidth="1"/>
    <col min="9477" max="9477" width="15.625" customWidth="1"/>
    <col min="9478" max="9478" width="14.375" customWidth="1"/>
    <col min="9479" max="9479" width="13.75" customWidth="1"/>
    <col min="9480" max="9480" width="13" customWidth="1"/>
    <col min="9481" max="9481" width="14.125" customWidth="1"/>
    <col min="9482" max="9482" width="15.875" customWidth="1"/>
    <col min="9729" max="9729" width="4.75" customWidth="1"/>
    <col min="9730" max="9731" width="6.25" customWidth="1"/>
    <col min="9732" max="9732" width="31.875" customWidth="1"/>
    <col min="9733" max="9733" width="15.625" customWidth="1"/>
    <col min="9734" max="9734" width="14.375" customWidth="1"/>
    <col min="9735" max="9735" width="13.75" customWidth="1"/>
    <col min="9736" max="9736" width="13" customWidth="1"/>
    <col min="9737" max="9737" width="14.125" customWidth="1"/>
    <col min="9738" max="9738" width="15.875" customWidth="1"/>
    <col min="9985" max="9985" width="4.75" customWidth="1"/>
    <col min="9986" max="9987" width="6.25" customWidth="1"/>
    <col min="9988" max="9988" width="31.875" customWidth="1"/>
    <col min="9989" max="9989" width="15.625" customWidth="1"/>
    <col min="9990" max="9990" width="14.375" customWidth="1"/>
    <col min="9991" max="9991" width="13.75" customWidth="1"/>
    <col min="9992" max="9992" width="13" customWidth="1"/>
    <col min="9993" max="9993" width="14.125" customWidth="1"/>
    <col min="9994" max="9994" width="15.875" customWidth="1"/>
    <col min="10241" max="10241" width="4.75" customWidth="1"/>
    <col min="10242" max="10243" width="6.25" customWidth="1"/>
    <col min="10244" max="10244" width="31.875" customWidth="1"/>
    <col min="10245" max="10245" width="15.625" customWidth="1"/>
    <col min="10246" max="10246" width="14.375" customWidth="1"/>
    <col min="10247" max="10247" width="13.75" customWidth="1"/>
    <col min="10248" max="10248" width="13" customWidth="1"/>
    <col min="10249" max="10249" width="14.125" customWidth="1"/>
    <col min="10250" max="10250" width="15.875" customWidth="1"/>
    <col min="10497" max="10497" width="4.75" customWidth="1"/>
    <col min="10498" max="10499" width="6.25" customWidth="1"/>
    <col min="10500" max="10500" width="31.875" customWidth="1"/>
    <col min="10501" max="10501" width="15.625" customWidth="1"/>
    <col min="10502" max="10502" width="14.375" customWidth="1"/>
    <col min="10503" max="10503" width="13.75" customWidth="1"/>
    <col min="10504" max="10504" width="13" customWidth="1"/>
    <col min="10505" max="10505" width="14.125" customWidth="1"/>
    <col min="10506" max="10506" width="15.875" customWidth="1"/>
    <col min="10753" max="10753" width="4.75" customWidth="1"/>
    <col min="10754" max="10755" width="6.25" customWidth="1"/>
    <col min="10756" max="10756" width="31.875" customWidth="1"/>
    <col min="10757" max="10757" width="15.625" customWidth="1"/>
    <col min="10758" max="10758" width="14.375" customWidth="1"/>
    <col min="10759" max="10759" width="13.75" customWidth="1"/>
    <col min="10760" max="10760" width="13" customWidth="1"/>
    <col min="10761" max="10761" width="14.125" customWidth="1"/>
    <col min="10762" max="10762" width="15.875" customWidth="1"/>
    <col min="11009" max="11009" width="4.75" customWidth="1"/>
    <col min="11010" max="11011" width="6.25" customWidth="1"/>
    <col min="11012" max="11012" width="31.875" customWidth="1"/>
    <col min="11013" max="11013" width="15.625" customWidth="1"/>
    <col min="11014" max="11014" width="14.375" customWidth="1"/>
    <col min="11015" max="11015" width="13.75" customWidth="1"/>
    <col min="11016" max="11016" width="13" customWidth="1"/>
    <col min="11017" max="11017" width="14.125" customWidth="1"/>
    <col min="11018" max="11018" width="15.875" customWidth="1"/>
    <col min="11265" max="11265" width="4.75" customWidth="1"/>
    <col min="11266" max="11267" width="6.25" customWidth="1"/>
    <col min="11268" max="11268" width="31.875" customWidth="1"/>
    <col min="11269" max="11269" width="15.625" customWidth="1"/>
    <col min="11270" max="11270" width="14.375" customWidth="1"/>
    <col min="11271" max="11271" width="13.75" customWidth="1"/>
    <col min="11272" max="11272" width="13" customWidth="1"/>
    <col min="11273" max="11273" width="14.125" customWidth="1"/>
    <col min="11274" max="11274" width="15.875" customWidth="1"/>
    <col min="11521" max="11521" width="4.75" customWidth="1"/>
    <col min="11522" max="11523" width="6.25" customWidth="1"/>
    <col min="11524" max="11524" width="31.875" customWidth="1"/>
    <col min="11525" max="11525" width="15.625" customWidth="1"/>
    <col min="11526" max="11526" width="14.375" customWidth="1"/>
    <col min="11527" max="11527" width="13.75" customWidth="1"/>
    <col min="11528" max="11528" width="13" customWidth="1"/>
    <col min="11529" max="11529" width="14.125" customWidth="1"/>
    <col min="11530" max="11530" width="15.875" customWidth="1"/>
    <col min="11777" max="11777" width="4.75" customWidth="1"/>
    <col min="11778" max="11779" width="6.25" customWidth="1"/>
    <col min="11780" max="11780" width="31.875" customWidth="1"/>
    <col min="11781" max="11781" width="15.625" customWidth="1"/>
    <col min="11782" max="11782" width="14.375" customWidth="1"/>
    <col min="11783" max="11783" width="13.75" customWidth="1"/>
    <col min="11784" max="11784" width="13" customWidth="1"/>
    <col min="11785" max="11785" width="14.125" customWidth="1"/>
    <col min="11786" max="11786" width="15.875" customWidth="1"/>
    <col min="12033" max="12033" width="4.75" customWidth="1"/>
    <col min="12034" max="12035" width="6.25" customWidth="1"/>
    <col min="12036" max="12036" width="31.875" customWidth="1"/>
    <col min="12037" max="12037" width="15.625" customWidth="1"/>
    <col min="12038" max="12038" width="14.375" customWidth="1"/>
    <col min="12039" max="12039" width="13.75" customWidth="1"/>
    <col min="12040" max="12040" width="13" customWidth="1"/>
    <col min="12041" max="12041" width="14.125" customWidth="1"/>
    <col min="12042" max="12042" width="15.875" customWidth="1"/>
    <col min="12289" max="12289" width="4.75" customWidth="1"/>
    <col min="12290" max="12291" width="6.25" customWidth="1"/>
    <col min="12292" max="12292" width="31.875" customWidth="1"/>
    <col min="12293" max="12293" width="15.625" customWidth="1"/>
    <col min="12294" max="12294" width="14.375" customWidth="1"/>
    <col min="12295" max="12295" width="13.75" customWidth="1"/>
    <col min="12296" max="12296" width="13" customWidth="1"/>
    <col min="12297" max="12297" width="14.125" customWidth="1"/>
    <col min="12298" max="12298" width="15.875" customWidth="1"/>
    <col min="12545" max="12545" width="4.75" customWidth="1"/>
    <col min="12546" max="12547" width="6.25" customWidth="1"/>
    <col min="12548" max="12548" width="31.875" customWidth="1"/>
    <col min="12549" max="12549" width="15.625" customWidth="1"/>
    <col min="12550" max="12550" width="14.375" customWidth="1"/>
    <col min="12551" max="12551" width="13.75" customWidth="1"/>
    <col min="12552" max="12552" width="13" customWidth="1"/>
    <col min="12553" max="12553" width="14.125" customWidth="1"/>
    <col min="12554" max="12554" width="15.875" customWidth="1"/>
    <col min="12801" max="12801" width="4.75" customWidth="1"/>
    <col min="12802" max="12803" width="6.25" customWidth="1"/>
    <col min="12804" max="12804" width="31.875" customWidth="1"/>
    <col min="12805" max="12805" width="15.625" customWidth="1"/>
    <col min="12806" max="12806" width="14.375" customWidth="1"/>
    <col min="12807" max="12807" width="13.75" customWidth="1"/>
    <col min="12808" max="12808" width="13" customWidth="1"/>
    <col min="12809" max="12809" width="14.125" customWidth="1"/>
    <col min="12810" max="12810" width="15.875" customWidth="1"/>
    <col min="13057" max="13057" width="4.75" customWidth="1"/>
    <col min="13058" max="13059" width="6.25" customWidth="1"/>
    <col min="13060" max="13060" width="31.875" customWidth="1"/>
    <col min="13061" max="13061" width="15.625" customWidth="1"/>
    <col min="13062" max="13062" width="14.375" customWidth="1"/>
    <col min="13063" max="13063" width="13.75" customWidth="1"/>
    <col min="13064" max="13064" width="13" customWidth="1"/>
    <col min="13065" max="13065" width="14.125" customWidth="1"/>
    <col min="13066" max="13066" width="15.875" customWidth="1"/>
    <col min="13313" max="13313" width="4.75" customWidth="1"/>
    <col min="13314" max="13315" width="6.25" customWidth="1"/>
    <col min="13316" max="13316" width="31.875" customWidth="1"/>
    <col min="13317" max="13317" width="15.625" customWidth="1"/>
    <col min="13318" max="13318" width="14.375" customWidth="1"/>
    <col min="13319" max="13319" width="13.75" customWidth="1"/>
    <col min="13320" max="13320" width="13" customWidth="1"/>
    <col min="13321" max="13321" width="14.125" customWidth="1"/>
    <col min="13322" max="13322" width="15.875" customWidth="1"/>
    <col min="13569" max="13569" width="4.75" customWidth="1"/>
    <col min="13570" max="13571" width="6.25" customWidth="1"/>
    <col min="13572" max="13572" width="31.875" customWidth="1"/>
    <col min="13573" max="13573" width="15.625" customWidth="1"/>
    <col min="13574" max="13574" width="14.375" customWidth="1"/>
    <col min="13575" max="13575" width="13.75" customWidth="1"/>
    <col min="13576" max="13576" width="13" customWidth="1"/>
    <col min="13577" max="13577" width="14.125" customWidth="1"/>
    <col min="13578" max="13578" width="15.875" customWidth="1"/>
    <col min="13825" max="13825" width="4.75" customWidth="1"/>
    <col min="13826" max="13827" width="6.25" customWidth="1"/>
    <col min="13828" max="13828" width="31.875" customWidth="1"/>
    <col min="13829" max="13829" width="15.625" customWidth="1"/>
    <col min="13830" max="13830" width="14.375" customWidth="1"/>
    <col min="13831" max="13831" width="13.75" customWidth="1"/>
    <col min="13832" max="13832" width="13" customWidth="1"/>
    <col min="13833" max="13833" width="14.125" customWidth="1"/>
    <col min="13834" max="13834" width="15.875" customWidth="1"/>
    <col min="14081" max="14081" width="4.75" customWidth="1"/>
    <col min="14082" max="14083" width="6.25" customWidth="1"/>
    <col min="14084" max="14084" width="31.875" customWidth="1"/>
    <col min="14085" max="14085" width="15.625" customWidth="1"/>
    <col min="14086" max="14086" width="14.375" customWidth="1"/>
    <col min="14087" max="14087" width="13.75" customWidth="1"/>
    <col min="14088" max="14088" width="13" customWidth="1"/>
    <col min="14089" max="14089" width="14.125" customWidth="1"/>
    <col min="14090" max="14090" width="15.875" customWidth="1"/>
    <col min="14337" max="14337" width="4.75" customWidth="1"/>
    <col min="14338" max="14339" width="6.25" customWidth="1"/>
    <col min="14340" max="14340" width="31.875" customWidth="1"/>
    <col min="14341" max="14341" width="15.625" customWidth="1"/>
    <col min="14342" max="14342" width="14.375" customWidth="1"/>
    <col min="14343" max="14343" width="13.75" customWidth="1"/>
    <col min="14344" max="14344" width="13" customWidth="1"/>
    <col min="14345" max="14345" width="14.125" customWidth="1"/>
    <col min="14346" max="14346" width="15.875" customWidth="1"/>
    <col min="14593" max="14593" width="4.75" customWidth="1"/>
    <col min="14594" max="14595" width="6.25" customWidth="1"/>
    <col min="14596" max="14596" width="31.875" customWidth="1"/>
    <col min="14597" max="14597" width="15.625" customWidth="1"/>
    <col min="14598" max="14598" width="14.375" customWidth="1"/>
    <col min="14599" max="14599" width="13.75" customWidth="1"/>
    <col min="14600" max="14600" width="13" customWidth="1"/>
    <col min="14601" max="14601" width="14.125" customWidth="1"/>
    <col min="14602" max="14602" width="15.875" customWidth="1"/>
    <col min="14849" max="14849" width="4.75" customWidth="1"/>
    <col min="14850" max="14851" width="6.25" customWidth="1"/>
    <col min="14852" max="14852" width="31.875" customWidth="1"/>
    <col min="14853" max="14853" width="15.625" customWidth="1"/>
    <col min="14854" max="14854" width="14.375" customWidth="1"/>
    <col min="14855" max="14855" width="13.75" customWidth="1"/>
    <col min="14856" max="14856" width="13" customWidth="1"/>
    <col min="14857" max="14857" width="14.125" customWidth="1"/>
    <col min="14858" max="14858" width="15.875" customWidth="1"/>
    <col min="15105" max="15105" width="4.75" customWidth="1"/>
    <col min="15106" max="15107" width="6.25" customWidth="1"/>
    <col min="15108" max="15108" width="31.875" customWidth="1"/>
    <col min="15109" max="15109" width="15.625" customWidth="1"/>
    <col min="15110" max="15110" width="14.375" customWidth="1"/>
    <col min="15111" max="15111" width="13.75" customWidth="1"/>
    <col min="15112" max="15112" width="13" customWidth="1"/>
    <col min="15113" max="15113" width="14.125" customWidth="1"/>
    <col min="15114" max="15114" width="15.875" customWidth="1"/>
    <col min="15361" max="15361" width="4.75" customWidth="1"/>
    <col min="15362" max="15363" width="6.25" customWidth="1"/>
    <col min="15364" max="15364" width="31.875" customWidth="1"/>
    <col min="15365" max="15365" width="15.625" customWidth="1"/>
    <col min="15366" max="15366" width="14.375" customWidth="1"/>
    <col min="15367" max="15367" width="13.75" customWidth="1"/>
    <col min="15368" max="15368" width="13" customWidth="1"/>
    <col min="15369" max="15369" width="14.125" customWidth="1"/>
    <col min="15370" max="15370" width="15.875" customWidth="1"/>
    <col min="15617" max="15617" width="4.75" customWidth="1"/>
    <col min="15618" max="15619" width="6.25" customWidth="1"/>
    <col min="15620" max="15620" width="31.875" customWidth="1"/>
    <col min="15621" max="15621" width="15.625" customWidth="1"/>
    <col min="15622" max="15622" width="14.375" customWidth="1"/>
    <col min="15623" max="15623" width="13.75" customWidth="1"/>
    <col min="15624" max="15624" width="13" customWidth="1"/>
    <col min="15625" max="15625" width="14.125" customWidth="1"/>
    <col min="15626" max="15626" width="15.875" customWidth="1"/>
    <col min="15873" max="15873" width="4.75" customWidth="1"/>
    <col min="15874" max="15875" width="6.25" customWidth="1"/>
    <col min="15876" max="15876" width="31.875" customWidth="1"/>
    <col min="15877" max="15877" width="15.625" customWidth="1"/>
    <col min="15878" max="15878" width="14.375" customWidth="1"/>
    <col min="15879" max="15879" width="13.75" customWidth="1"/>
    <col min="15880" max="15880" width="13" customWidth="1"/>
    <col min="15881" max="15881" width="14.125" customWidth="1"/>
    <col min="15882" max="15882" width="15.875" customWidth="1"/>
    <col min="16129" max="16129" width="4.75" customWidth="1"/>
    <col min="16130" max="16131" width="6.25" customWidth="1"/>
    <col min="16132" max="16132" width="31.875" customWidth="1"/>
    <col min="16133" max="16133" width="15.625" customWidth="1"/>
    <col min="16134" max="16134" width="14.375" customWidth="1"/>
    <col min="16135" max="16135" width="13.75" customWidth="1"/>
    <col min="16136" max="16136" width="13" customWidth="1"/>
    <col min="16137" max="16137" width="14.125" customWidth="1"/>
    <col min="16138" max="16138" width="15.875" customWidth="1"/>
  </cols>
  <sheetData>
    <row r="1" spans="1:10" s="149" customFormat="1" ht="16.5" customHeight="1" x14ac:dyDescent="0.25">
      <c r="A1" s="208" t="s">
        <v>502</v>
      </c>
      <c r="B1" s="209"/>
      <c r="C1" s="209"/>
      <c r="D1" s="210"/>
      <c r="E1" s="211" t="s">
        <v>503</v>
      </c>
      <c r="F1" s="212"/>
      <c r="G1" s="211" t="s">
        <v>504</v>
      </c>
      <c r="H1" s="212"/>
      <c r="I1" s="211" t="s">
        <v>505</v>
      </c>
      <c r="J1" s="212"/>
    </row>
    <row r="2" spans="1:10" s="149" customFormat="1" ht="16.5" customHeight="1" x14ac:dyDescent="0.25">
      <c r="A2" s="140" t="s">
        <v>141</v>
      </c>
      <c r="B2" s="141" t="s">
        <v>142</v>
      </c>
      <c r="C2" s="141" t="s">
        <v>143</v>
      </c>
      <c r="D2" s="142" t="s">
        <v>506</v>
      </c>
      <c r="E2" s="143" t="s">
        <v>507</v>
      </c>
      <c r="F2" s="143" t="s">
        <v>508</v>
      </c>
      <c r="G2" s="143" t="s">
        <v>507</v>
      </c>
      <c r="H2" s="143" t="s">
        <v>508</v>
      </c>
      <c r="I2" s="143" t="s">
        <v>507</v>
      </c>
      <c r="J2" s="143" t="s">
        <v>508</v>
      </c>
    </row>
    <row r="3" spans="1:10" s="149" customFormat="1" ht="16.149999999999999" customHeight="1" x14ac:dyDescent="0.25">
      <c r="A3" s="144" t="s">
        <v>272</v>
      </c>
      <c r="B3" s="141" t="s">
        <v>272</v>
      </c>
      <c r="C3" s="141" t="s">
        <v>272</v>
      </c>
      <c r="D3" s="145" t="s">
        <v>509</v>
      </c>
      <c r="E3" s="146">
        <v>60304861</v>
      </c>
      <c r="F3" s="146">
        <v>215706647</v>
      </c>
      <c r="G3" s="146">
        <v>36316337</v>
      </c>
      <c r="H3" s="146">
        <v>111905199</v>
      </c>
      <c r="I3" s="146">
        <v>23988524</v>
      </c>
      <c r="J3" s="147">
        <v>103801448</v>
      </c>
    </row>
    <row r="4" spans="1:10" x14ac:dyDescent="0.25">
      <c r="A4" s="144" t="s">
        <v>272</v>
      </c>
      <c r="B4" s="148" t="s">
        <v>272</v>
      </c>
      <c r="C4" s="148" t="s">
        <v>272</v>
      </c>
      <c r="D4" s="145" t="s">
        <v>510</v>
      </c>
      <c r="E4" s="146">
        <v>60304861</v>
      </c>
      <c r="F4" s="146">
        <v>214466647</v>
      </c>
      <c r="G4" s="146">
        <v>36316337</v>
      </c>
      <c r="H4" s="146">
        <v>110665199</v>
      </c>
      <c r="I4" s="146">
        <v>23988524</v>
      </c>
      <c r="J4" s="147">
        <v>103801448</v>
      </c>
    </row>
    <row r="5" spans="1:10" x14ac:dyDescent="0.25">
      <c r="A5" s="144" t="s">
        <v>511</v>
      </c>
      <c r="B5" s="148" t="s">
        <v>272</v>
      </c>
      <c r="C5" s="148" t="s">
        <v>272</v>
      </c>
      <c r="D5" s="145" t="s">
        <v>512</v>
      </c>
      <c r="E5" s="146">
        <v>26446663</v>
      </c>
      <c r="F5" s="146">
        <v>77968999</v>
      </c>
      <c r="G5" s="146">
        <v>26446663</v>
      </c>
      <c r="H5" s="146">
        <v>76323462</v>
      </c>
      <c r="I5" s="146">
        <v>0</v>
      </c>
      <c r="J5" s="147">
        <v>1645537</v>
      </c>
    </row>
    <row r="6" spans="1:10" x14ac:dyDescent="0.25">
      <c r="A6" s="144" t="s">
        <v>511</v>
      </c>
      <c r="B6" s="148" t="s">
        <v>511</v>
      </c>
      <c r="C6" s="148" t="s">
        <v>272</v>
      </c>
      <c r="D6" s="145" t="s">
        <v>513</v>
      </c>
      <c r="E6" s="146">
        <v>360854</v>
      </c>
      <c r="F6" s="146">
        <v>984451</v>
      </c>
      <c r="G6" s="146">
        <v>360854</v>
      </c>
      <c r="H6" s="146">
        <v>984451</v>
      </c>
      <c r="I6" s="146">
        <v>0</v>
      </c>
      <c r="J6" s="147">
        <v>0</v>
      </c>
    </row>
    <row r="7" spans="1:10" x14ac:dyDescent="0.25">
      <c r="A7" s="144" t="s">
        <v>511</v>
      </c>
      <c r="B7" s="148" t="s">
        <v>511</v>
      </c>
      <c r="C7" s="148" t="s">
        <v>511</v>
      </c>
      <c r="D7" s="145" t="s">
        <v>514</v>
      </c>
      <c r="E7" s="146">
        <v>360854</v>
      </c>
      <c r="F7" s="146">
        <v>984451</v>
      </c>
      <c r="G7" s="146">
        <v>360854</v>
      </c>
      <c r="H7" s="146">
        <v>984451</v>
      </c>
      <c r="I7" s="146">
        <v>0</v>
      </c>
      <c r="J7" s="147">
        <v>0</v>
      </c>
    </row>
    <row r="8" spans="1:10" x14ac:dyDescent="0.25">
      <c r="A8" s="144" t="s">
        <v>511</v>
      </c>
      <c r="B8" s="148" t="s">
        <v>515</v>
      </c>
      <c r="C8" s="148" t="s">
        <v>272</v>
      </c>
      <c r="D8" s="145" t="s">
        <v>516</v>
      </c>
      <c r="E8" s="146">
        <v>281563</v>
      </c>
      <c r="F8" s="146">
        <v>554418</v>
      </c>
      <c r="G8" s="146">
        <v>281563</v>
      </c>
      <c r="H8" s="146">
        <v>554418</v>
      </c>
      <c r="I8" s="146">
        <v>0</v>
      </c>
      <c r="J8" s="147">
        <v>0</v>
      </c>
    </row>
    <row r="9" spans="1:10" x14ac:dyDescent="0.25">
      <c r="A9" s="144" t="s">
        <v>511</v>
      </c>
      <c r="B9" s="148" t="s">
        <v>515</v>
      </c>
      <c r="C9" s="148" t="s">
        <v>511</v>
      </c>
      <c r="D9" s="145" t="s">
        <v>276</v>
      </c>
      <c r="E9" s="146">
        <v>281563</v>
      </c>
      <c r="F9" s="146">
        <v>554418</v>
      </c>
      <c r="G9" s="146">
        <v>281563</v>
      </c>
      <c r="H9" s="146">
        <v>554418</v>
      </c>
      <c r="I9" s="146">
        <v>0</v>
      </c>
      <c r="J9" s="147">
        <v>0</v>
      </c>
    </row>
    <row r="10" spans="1:10" x14ac:dyDescent="0.25">
      <c r="A10" s="144" t="s">
        <v>511</v>
      </c>
      <c r="B10" s="148" t="s">
        <v>517</v>
      </c>
      <c r="C10" s="148" t="s">
        <v>272</v>
      </c>
      <c r="D10" s="145" t="s">
        <v>518</v>
      </c>
      <c r="E10" s="146">
        <v>2178456</v>
      </c>
      <c r="F10" s="146">
        <v>4208021</v>
      </c>
      <c r="G10" s="146">
        <v>2178456</v>
      </c>
      <c r="H10" s="146">
        <v>4208021</v>
      </c>
      <c r="I10" s="146">
        <v>0</v>
      </c>
      <c r="J10" s="147">
        <v>0</v>
      </c>
    </row>
    <row r="11" spans="1:10" x14ac:dyDescent="0.25">
      <c r="A11" s="144" t="s">
        <v>511</v>
      </c>
      <c r="B11" s="148" t="s">
        <v>517</v>
      </c>
      <c r="C11" s="148" t="s">
        <v>511</v>
      </c>
      <c r="D11" s="145" t="s">
        <v>519</v>
      </c>
      <c r="E11" s="146">
        <v>2178456</v>
      </c>
      <c r="F11" s="146">
        <v>4208021</v>
      </c>
      <c r="G11" s="146">
        <v>2178456</v>
      </c>
      <c r="H11" s="146">
        <v>4208021</v>
      </c>
      <c r="I11" s="146">
        <v>0</v>
      </c>
      <c r="J11" s="147">
        <v>0</v>
      </c>
    </row>
    <row r="12" spans="1:10" x14ac:dyDescent="0.25">
      <c r="A12" s="144" t="s">
        <v>511</v>
      </c>
      <c r="B12" s="148" t="s">
        <v>520</v>
      </c>
      <c r="C12" s="148" t="s">
        <v>272</v>
      </c>
      <c r="D12" s="145" t="s">
        <v>521</v>
      </c>
      <c r="E12" s="146">
        <v>881338</v>
      </c>
      <c r="F12" s="146">
        <v>2208146</v>
      </c>
      <c r="G12" s="146">
        <v>881338</v>
      </c>
      <c r="H12" s="146">
        <v>2208146</v>
      </c>
      <c r="I12" s="146">
        <v>0</v>
      </c>
      <c r="J12" s="147">
        <v>0</v>
      </c>
    </row>
    <row r="13" spans="1:10" x14ac:dyDescent="0.25">
      <c r="A13" s="144" t="s">
        <v>511</v>
      </c>
      <c r="B13" s="148" t="s">
        <v>520</v>
      </c>
      <c r="C13" s="148" t="s">
        <v>511</v>
      </c>
      <c r="D13" s="145" t="s">
        <v>280</v>
      </c>
      <c r="E13" s="146">
        <v>881338</v>
      </c>
      <c r="F13" s="146">
        <v>2208146</v>
      </c>
      <c r="G13" s="146">
        <v>881338</v>
      </c>
      <c r="H13" s="146">
        <v>2208146</v>
      </c>
      <c r="I13" s="146">
        <v>0</v>
      </c>
      <c r="J13" s="147">
        <v>0</v>
      </c>
    </row>
    <row r="14" spans="1:10" x14ac:dyDescent="0.25">
      <c r="A14" s="144" t="s">
        <v>511</v>
      </c>
      <c r="B14" s="148" t="s">
        <v>522</v>
      </c>
      <c r="C14" s="148" t="s">
        <v>272</v>
      </c>
      <c r="D14" s="145" t="s">
        <v>523</v>
      </c>
      <c r="E14" s="146">
        <v>1090462</v>
      </c>
      <c r="F14" s="146">
        <v>6013317</v>
      </c>
      <c r="G14" s="146">
        <v>1090462</v>
      </c>
      <c r="H14" s="146">
        <v>6013317</v>
      </c>
      <c r="I14" s="146">
        <v>0</v>
      </c>
      <c r="J14" s="147">
        <v>0</v>
      </c>
    </row>
    <row r="15" spans="1:10" x14ac:dyDescent="0.25">
      <c r="A15" s="144" t="s">
        <v>511</v>
      </c>
      <c r="B15" s="148" t="s">
        <v>522</v>
      </c>
      <c r="C15" s="148" t="s">
        <v>511</v>
      </c>
      <c r="D15" s="145" t="s">
        <v>524</v>
      </c>
      <c r="E15" s="146">
        <v>0</v>
      </c>
      <c r="F15" s="146">
        <v>62656</v>
      </c>
      <c r="G15" s="146">
        <v>0</v>
      </c>
      <c r="H15" s="146">
        <v>62656</v>
      </c>
      <c r="I15" s="146">
        <v>0</v>
      </c>
      <c r="J15" s="147">
        <v>0</v>
      </c>
    </row>
    <row r="16" spans="1:10" x14ac:dyDescent="0.25">
      <c r="A16" s="144" t="s">
        <v>511</v>
      </c>
      <c r="B16" s="148" t="s">
        <v>522</v>
      </c>
      <c r="C16" s="148" t="s">
        <v>515</v>
      </c>
      <c r="D16" s="145" t="s">
        <v>525</v>
      </c>
      <c r="E16" s="146">
        <v>1090462</v>
      </c>
      <c r="F16" s="146">
        <v>5950661</v>
      </c>
      <c r="G16" s="146">
        <v>1090462</v>
      </c>
      <c r="H16" s="146">
        <v>5950661</v>
      </c>
      <c r="I16" s="146">
        <v>0</v>
      </c>
      <c r="J16" s="147">
        <v>0</v>
      </c>
    </row>
    <row r="17" spans="1:10" ht="22.5" x14ac:dyDescent="0.25">
      <c r="A17" s="144" t="s">
        <v>511</v>
      </c>
      <c r="B17" s="148" t="s">
        <v>526</v>
      </c>
      <c r="C17" s="148" t="s">
        <v>272</v>
      </c>
      <c r="D17" s="145" t="s">
        <v>527</v>
      </c>
      <c r="E17" s="146" t="s">
        <v>660</v>
      </c>
      <c r="F17" s="146" t="s">
        <v>661</v>
      </c>
      <c r="G17" s="146" t="s">
        <v>660</v>
      </c>
      <c r="H17" s="146" t="s">
        <v>662</v>
      </c>
      <c r="I17" s="146">
        <v>0</v>
      </c>
      <c r="J17" s="147">
        <v>1645537</v>
      </c>
    </row>
    <row r="18" spans="1:10" ht="22.5" x14ac:dyDescent="0.25">
      <c r="A18" s="144" t="s">
        <v>511</v>
      </c>
      <c r="B18" s="148" t="s">
        <v>526</v>
      </c>
      <c r="C18" s="148" t="s">
        <v>511</v>
      </c>
      <c r="D18" s="145" t="s">
        <v>530</v>
      </c>
      <c r="E18" s="146" t="s">
        <v>660</v>
      </c>
      <c r="F18" s="146" t="s">
        <v>661</v>
      </c>
      <c r="G18" s="146" t="s">
        <v>660</v>
      </c>
      <c r="H18" s="146" t="s">
        <v>662</v>
      </c>
      <c r="I18" s="146">
        <v>0</v>
      </c>
      <c r="J18" s="147">
        <v>1645537</v>
      </c>
    </row>
    <row r="19" spans="1:10" x14ac:dyDescent="0.25">
      <c r="A19" s="144" t="s">
        <v>531</v>
      </c>
      <c r="B19" s="148" t="s">
        <v>272</v>
      </c>
      <c r="C19" s="148" t="s">
        <v>272</v>
      </c>
      <c r="D19" s="145" t="s">
        <v>532</v>
      </c>
      <c r="E19" s="146">
        <v>-465773</v>
      </c>
      <c r="F19" s="146">
        <v>548727</v>
      </c>
      <c r="G19" s="146">
        <v>-465773</v>
      </c>
      <c r="H19" s="146">
        <v>548727</v>
      </c>
      <c r="I19" s="146">
        <v>0</v>
      </c>
      <c r="J19" s="147">
        <v>0</v>
      </c>
    </row>
    <row r="20" spans="1:10" x14ac:dyDescent="0.25">
      <c r="A20" s="144" t="s">
        <v>531</v>
      </c>
      <c r="B20" s="148" t="s">
        <v>511</v>
      </c>
      <c r="C20" s="148" t="s">
        <v>272</v>
      </c>
      <c r="D20" s="145" t="s">
        <v>533</v>
      </c>
      <c r="E20" s="146">
        <v>-467439</v>
      </c>
      <c r="F20" s="146">
        <v>445395</v>
      </c>
      <c r="G20" s="146">
        <v>-467439</v>
      </c>
      <c r="H20" s="146">
        <v>445395</v>
      </c>
      <c r="I20" s="146">
        <v>0</v>
      </c>
      <c r="J20" s="147">
        <v>0</v>
      </c>
    </row>
    <row r="21" spans="1:10" x14ac:dyDescent="0.25">
      <c r="A21" s="144" t="s">
        <v>531</v>
      </c>
      <c r="B21" s="148" t="s">
        <v>511</v>
      </c>
      <c r="C21" s="148" t="s">
        <v>511</v>
      </c>
      <c r="D21" s="145" t="s">
        <v>534</v>
      </c>
      <c r="E21" s="146">
        <v>-467439</v>
      </c>
      <c r="F21" s="146">
        <v>445395</v>
      </c>
      <c r="G21" s="146">
        <v>-467439</v>
      </c>
      <c r="H21" s="146">
        <v>445395</v>
      </c>
      <c r="I21" s="146">
        <v>0</v>
      </c>
      <c r="J21" s="147">
        <v>0</v>
      </c>
    </row>
    <row r="22" spans="1:10" x14ac:dyDescent="0.25">
      <c r="A22" s="144" t="s">
        <v>531</v>
      </c>
      <c r="B22" s="148" t="s">
        <v>515</v>
      </c>
      <c r="C22" s="148" t="s">
        <v>272</v>
      </c>
      <c r="D22" s="145" t="s">
        <v>535</v>
      </c>
      <c r="E22" s="146">
        <v>0</v>
      </c>
      <c r="F22" s="146">
        <v>100000</v>
      </c>
      <c r="G22" s="146">
        <v>0</v>
      </c>
      <c r="H22" s="146">
        <v>100000</v>
      </c>
      <c r="I22" s="146">
        <v>0</v>
      </c>
      <c r="J22" s="147">
        <v>0</v>
      </c>
    </row>
    <row r="23" spans="1:10" x14ac:dyDescent="0.25">
      <c r="A23" s="144" t="s">
        <v>531</v>
      </c>
      <c r="B23" s="148" t="s">
        <v>515</v>
      </c>
      <c r="C23" s="148" t="s">
        <v>511</v>
      </c>
      <c r="D23" s="145" t="s">
        <v>536</v>
      </c>
      <c r="E23" s="146">
        <v>0</v>
      </c>
      <c r="F23" s="146">
        <v>100000</v>
      </c>
      <c r="G23" s="146">
        <v>0</v>
      </c>
      <c r="H23" s="146">
        <v>100000</v>
      </c>
      <c r="I23" s="146">
        <v>0</v>
      </c>
      <c r="J23" s="147">
        <v>0</v>
      </c>
    </row>
    <row r="24" spans="1:10" x14ac:dyDescent="0.25">
      <c r="A24" s="144" t="s">
        <v>531</v>
      </c>
      <c r="B24" s="148" t="s">
        <v>531</v>
      </c>
      <c r="C24" s="148" t="s">
        <v>272</v>
      </c>
      <c r="D24" s="145" t="s">
        <v>537</v>
      </c>
      <c r="E24" s="146">
        <v>1666</v>
      </c>
      <c r="F24" s="146">
        <v>3332</v>
      </c>
      <c r="G24" s="146">
        <v>1666</v>
      </c>
      <c r="H24" s="146">
        <v>3332</v>
      </c>
      <c r="I24" s="146">
        <v>0</v>
      </c>
      <c r="J24" s="147">
        <v>0</v>
      </c>
    </row>
    <row r="25" spans="1:10" x14ac:dyDescent="0.25">
      <c r="A25" s="144" t="s">
        <v>531</v>
      </c>
      <c r="B25" s="148" t="s">
        <v>531</v>
      </c>
      <c r="C25" s="148" t="s">
        <v>511</v>
      </c>
      <c r="D25" s="145" t="s">
        <v>538</v>
      </c>
      <c r="E25" s="146">
        <v>1666</v>
      </c>
      <c r="F25" s="146">
        <v>3332</v>
      </c>
      <c r="G25" s="146">
        <v>1666</v>
      </c>
      <c r="H25" s="146">
        <v>3332</v>
      </c>
      <c r="I25" s="146">
        <v>0</v>
      </c>
      <c r="J25" s="147">
        <v>0</v>
      </c>
    </row>
    <row r="26" spans="1:10" x14ac:dyDescent="0.25">
      <c r="A26" s="144" t="s">
        <v>517</v>
      </c>
      <c r="B26" s="148" t="s">
        <v>272</v>
      </c>
      <c r="C26" s="148" t="s">
        <v>272</v>
      </c>
      <c r="D26" s="145" t="s">
        <v>539</v>
      </c>
      <c r="E26" s="146">
        <v>5402849</v>
      </c>
      <c r="F26" s="146">
        <v>13854342</v>
      </c>
      <c r="G26" s="146">
        <v>5402849</v>
      </c>
      <c r="H26" s="146">
        <v>13837999</v>
      </c>
      <c r="I26" s="146">
        <v>0</v>
      </c>
      <c r="J26" s="147">
        <v>16343</v>
      </c>
    </row>
    <row r="27" spans="1:10" x14ac:dyDescent="0.25">
      <c r="A27" s="144" t="s">
        <v>517</v>
      </c>
      <c r="B27" s="148" t="s">
        <v>511</v>
      </c>
      <c r="C27" s="148" t="s">
        <v>272</v>
      </c>
      <c r="D27" s="145" t="s">
        <v>540</v>
      </c>
      <c r="E27" s="146">
        <v>27300</v>
      </c>
      <c r="F27" s="146">
        <v>71200</v>
      </c>
      <c r="G27" s="146">
        <v>27300</v>
      </c>
      <c r="H27" s="146">
        <v>71200</v>
      </c>
      <c r="I27" s="146">
        <v>0</v>
      </c>
      <c r="J27" s="147">
        <v>0</v>
      </c>
    </row>
    <row r="28" spans="1:10" x14ac:dyDescent="0.25">
      <c r="A28" s="144" t="s">
        <v>517</v>
      </c>
      <c r="B28" s="148" t="s">
        <v>511</v>
      </c>
      <c r="C28" s="148" t="s">
        <v>515</v>
      </c>
      <c r="D28" s="145" t="s">
        <v>541</v>
      </c>
      <c r="E28" s="146">
        <v>27300</v>
      </c>
      <c r="F28" s="146">
        <v>71200</v>
      </c>
      <c r="G28" s="146">
        <v>27300</v>
      </c>
      <c r="H28" s="146">
        <v>71200</v>
      </c>
      <c r="I28" s="146">
        <v>0</v>
      </c>
      <c r="J28" s="147">
        <v>0</v>
      </c>
    </row>
    <row r="29" spans="1:10" x14ac:dyDescent="0.25">
      <c r="A29" s="144" t="s">
        <v>517</v>
      </c>
      <c r="B29" s="148" t="s">
        <v>515</v>
      </c>
      <c r="C29" s="148" t="s">
        <v>272</v>
      </c>
      <c r="D29" s="145" t="s">
        <v>542</v>
      </c>
      <c r="E29" s="146">
        <v>5375549</v>
      </c>
      <c r="F29" s="146">
        <v>13783142</v>
      </c>
      <c r="G29" s="146">
        <v>5375549</v>
      </c>
      <c r="H29" s="146">
        <v>13766799</v>
      </c>
      <c r="I29" s="146">
        <v>0</v>
      </c>
      <c r="J29" s="147">
        <v>16343</v>
      </c>
    </row>
    <row r="30" spans="1:10" x14ac:dyDescent="0.25">
      <c r="A30" s="144" t="s">
        <v>517</v>
      </c>
      <c r="B30" s="148" t="s">
        <v>515</v>
      </c>
      <c r="C30" s="148" t="s">
        <v>517</v>
      </c>
      <c r="D30" s="145" t="s">
        <v>543</v>
      </c>
      <c r="E30" s="146">
        <v>30</v>
      </c>
      <c r="F30" s="146">
        <v>34</v>
      </c>
      <c r="G30" s="146">
        <v>30</v>
      </c>
      <c r="H30" s="146">
        <v>34</v>
      </c>
      <c r="I30" s="146">
        <v>0</v>
      </c>
      <c r="J30" s="147">
        <v>0</v>
      </c>
    </row>
    <row r="31" spans="1:10" x14ac:dyDescent="0.25">
      <c r="A31" s="144" t="s">
        <v>517</v>
      </c>
      <c r="B31" s="148" t="s">
        <v>515</v>
      </c>
      <c r="C31" s="148" t="s">
        <v>544</v>
      </c>
      <c r="D31" s="145" t="s">
        <v>545</v>
      </c>
      <c r="E31" s="146">
        <v>4383444</v>
      </c>
      <c r="F31" s="146">
        <v>10752018</v>
      </c>
      <c r="G31" s="146">
        <v>4383444</v>
      </c>
      <c r="H31" s="146">
        <v>10735675</v>
      </c>
      <c r="I31" s="146">
        <v>0</v>
      </c>
      <c r="J31" s="147">
        <v>16343</v>
      </c>
    </row>
    <row r="32" spans="1:10" x14ac:dyDescent="0.25">
      <c r="A32" s="144" t="s">
        <v>517</v>
      </c>
      <c r="B32" s="148" t="s">
        <v>515</v>
      </c>
      <c r="C32" s="148" t="s">
        <v>546</v>
      </c>
      <c r="D32" s="145" t="s">
        <v>547</v>
      </c>
      <c r="E32" s="146">
        <v>992075</v>
      </c>
      <c r="F32" s="146">
        <v>3031090</v>
      </c>
      <c r="G32" s="146">
        <v>992075</v>
      </c>
      <c r="H32" s="146">
        <v>3031090</v>
      </c>
      <c r="I32" s="146">
        <v>0</v>
      </c>
      <c r="J32" s="147">
        <v>0</v>
      </c>
    </row>
    <row r="33" spans="1:10" x14ac:dyDescent="0.25">
      <c r="A33" s="144" t="s">
        <v>520</v>
      </c>
      <c r="B33" s="148" t="s">
        <v>272</v>
      </c>
      <c r="C33" s="148" t="s">
        <v>272</v>
      </c>
      <c r="D33" s="145" t="s">
        <v>548</v>
      </c>
      <c r="E33" s="146">
        <v>112549</v>
      </c>
      <c r="F33" s="146">
        <v>1272940</v>
      </c>
      <c r="G33" s="146">
        <v>112549</v>
      </c>
      <c r="H33" s="146">
        <v>1272940</v>
      </c>
      <c r="I33" s="146">
        <v>0</v>
      </c>
      <c r="J33" s="147">
        <v>0</v>
      </c>
    </row>
    <row r="34" spans="1:10" x14ac:dyDescent="0.25">
      <c r="A34" s="144" t="s">
        <v>520</v>
      </c>
      <c r="B34" s="148" t="s">
        <v>511</v>
      </c>
      <c r="C34" s="148" t="s">
        <v>272</v>
      </c>
      <c r="D34" s="145" t="s">
        <v>549</v>
      </c>
      <c r="E34" s="146">
        <v>112549</v>
      </c>
      <c r="F34" s="146">
        <v>1272940</v>
      </c>
      <c r="G34" s="146">
        <v>112549</v>
      </c>
      <c r="H34" s="146">
        <v>1272940</v>
      </c>
      <c r="I34" s="146">
        <v>0</v>
      </c>
      <c r="J34" s="147">
        <v>0</v>
      </c>
    </row>
    <row r="35" spans="1:10" x14ac:dyDescent="0.25">
      <c r="A35" s="144" t="s">
        <v>520</v>
      </c>
      <c r="B35" s="148" t="s">
        <v>511</v>
      </c>
      <c r="C35" s="148" t="s">
        <v>511</v>
      </c>
      <c r="D35" s="145" t="s">
        <v>550</v>
      </c>
      <c r="E35" s="146">
        <v>24500</v>
      </c>
      <c r="F35" s="146">
        <v>56000</v>
      </c>
      <c r="G35" s="146">
        <v>24500</v>
      </c>
      <c r="H35" s="146">
        <v>56000</v>
      </c>
      <c r="I35" s="146">
        <v>0</v>
      </c>
      <c r="J35" s="147">
        <v>0</v>
      </c>
    </row>
    <row r="36" spans="1:10" x14ac:dyDescent="0.25">
      <c r="A36" s="144" t="s">
        <v>520</v>
      </c>
      <c r="B36" s="148" t="s">
        <v>511</v>
      </c>
      <c r="C36" s="148" t="s">
        <v>515</v>
      </c>
      <c r="D36" s="145" t="s">
        <v>551</v>
      </c>
      <c r="E36" s="146">
        <v>88049</v>
      </c>
      <c r="F36" s="146">
        <v>1216940</v>
      </c>
      <c r="G36" s="146">
        <v>88049</v>
      </c>
      <c r="H36" s="146">
        <v>1216940</v>
      </c>
      <c r="I36" s="146">
        <v>0</v>
      </c>
      <c r="J36" s="147">
        <v>0</v>
      </c>
    </row>
    <row r="37" spans="1:10" x14ac:dyDescent="0.25">
      <c r="A37" s="144" t="s">
        <v>522</v>
      </c>
      <c r="B37" s="148" t="s">
        <v>272</v>
      </c>
      <c r="C37" s="148" t="s">
        <v>272</v>
      </c>
      <c r="D37" s="145" t="s">
        <v>552</v>
      </c>
      <c r="E37" s="146">
        <v>0</v>
      </c>
      <c r="F37" s="146">
        <v>200000</v>
      </c>
      <c r="G37" s="146">
        <v>0</v>
      </c>
      <c r="H37" s="146">
        <v>200000</v>
      </c>
      <c r="I37" s="146">
        <v>0</v>
      </c>
      <c r="J37" s="147">
        <v>0</v>
      </c>
    </row>
    <row r="38" spans="1:10" x14ac:dyDescent="0.25">
      <c r="A38" s="144" t="s">
        <v>522</v>
      </c>
      <c r="B38" s="148" t="s">
        <v>511</v>
      </c>
      <c r="C38" s="148" t="s">
        <v>272</v>
      </c>
      <c r="D38" s="145" t="s">
        <v>553</v>
      </c>
      <c r="E38" s="146">
        <v>0</v>
      </c>
      <c r="F38" s="146">
        <v>200000</v>
      </c>
      <c r="G38" s="146">
        <v>0</v>
      </c>
      <c r="H38" s="146">
        <v>200000</v>
      </c>
      <c r="I38" s="146">
        <v>0</v>
      </c>
      <c r="J38" s="147">
        <v>0</v>
      </c>
    </row>
    <row r="39" spans="1:10" x14ac:dyDescent="0.25">
      <c r="A39" s="144" t="s">
        <v>522</v>
      </c>
      <c r="B39" s="148" t="s">
        <v>511</v>
      </c>
      <c r="C39" s="148" t="s">
        <v>511</v>
      </c>
      <c r="D39" s="145" t="s">
        <v>554</v>
      </c>
      <c r="E39" s="146">
        <v>0</v>
      </c>
      <c r="F39" s="146">
        <v>200000</v>
      </c>
      <c r="G39" s="146">
        <v>0</v>
      </c>
      <c r="H39" s="146">
        <v>200000</v>
      </c>
      <c r="I39" s="146">
        <v>0</v>
      </c>
      <c r="J39" s="147">
        <v>0</v>
      </c>
    </row>
    <row r="40" spans="1:10" ht="22.5" x14ac:dyDescent="0.25">
      <c r="A40" s="144" t="s">
        <v>555</v>
      </c>
      <c r="B40" s="148" t="s">
        <v>272</v>
      </c>
      <c r="C40" s="148" t="s">
        <v>272</v>
      </c>
      <c r="D40" s="145" t="s">
        <v>556</v>
      </c>
      <c r="E40" s="146" t="s">
        <v>663</v>
      </c>
      <c r="F40" s="146" t="s">
        <v>664</v>
      </c>
      <c r="G40" s="146" t="s">
        <v>665</v>
      </c>
      <c r="H40" s="146" t="s">
        <v>666</v>
      </c>
      <c r="I40" s="146">
        <v>17040818</v>
      </c>
      <c r="J40" s="147">
        <v>93389073</v>
      </c>
    </row>
    <row r="41" spans="1:10" ht="22.5" x14ac:dyDescent="0.25">
      <c r="A41" s="144" t="s">
        <v>555</v>
      </c>
      <c r="B41" s="148" t="s">
        <v>511</v>
      </c>
      <c r="C41" s="148" t="s">
        <v>272</v>
      </c>
      <c r="D41" s="145" t="s">
        <v>559</v>
      </c>
      <c r="E41" s="146" t="s">
        <v>663</v>
      </c>
      <c r="F41" s="146" t="s">
        <v>664</v>
      </c>
      <c r="G41" s="146" t="s">
        <v>665</v>
      </c>
      <c r="H41" s="146" t="s">
        <v>666</v>
      </c>
      <c r="I41" s="146">
        <v>17040818</v>
      </c>
      <c r="J41" s="147">
        <v>93389073</v>
      </c>
    </row>
    <row r="42" spans="1:10" x14ac:dyDescent="0.25">
      <c r="A42" s="144" t="s">
        <v>555</v>
      </c>
      <c r="B42" s="148" t="s">
        <v>511</v>
      </c>
      <c r="C42" s="148" t="s">
        <v>511</v>
      </c>
      <c r="D42" s="145" t="s">
        <v>560</v>
      </c>
      <c r="E42" s="146">
        <v>0</v>
      </c>
      <c r="F42" s="146">
        <v>1443327</v>
      </c>
      <c r="G42" s="146">
        <v>0</v>
      </c>
      <c r="H42" s="146">
        <v>1443327</v>
      </c>
      <c r="I42" s="146">
        <v>0</v>
      </c>
      <c r="J42" s="147">
        <v>0</v>
      </c>
    </row>
    <row r="43" spans="1:10" ht="22.5" x14ac:dyDescent="0.25">
      <c r="A43" s="144" t="s">
        <v>555</v>
      </c>
      <c r="B43" s="148" t="s">
        <v>511</v>
      </c>
      <c r="C43" s="148" t="s">
        <v>515</v>
      </c>
      <c r="D43" s="145" t="s">
        <v>561</v>
      </c>
      <c r="E43" s="146" t="s">
        <v>663</v>
      </c>
      <c r="F43" s="146" t="s">
        <v>667</v>
      </c>
      <c r="G43" s="146" t="s">
        <v>665</v>
      </c>
      <c r="H43" s="146" t="s">
        <v>668</v>
      </c>
      <c r="I43" s="146">
        <v>17040818</v>
      </c>
      <c r="J43" s="147">
        <v>93389073</v>
      </c>
    </row>
    <row r="44" spans="1:10" x14ac:dyDescent="0.25">
      <c r="A44" s="144" t="s">
        <v>564</v>
      </c>
      <c r="B44" s="148" t="s">
        <v>272</v>
      </c>
      <c r="C44" s="148" t="s">
        <v>272</v>
      </c>
      <c r="D44" s="145" t="s">
        <v>565</v>
      </c>
      <c r="E44" s="146">
        <v>11550974</v>
      </c>
      <c r="F44" s="146">
        <v>17485686</v>
      </c>
      <c r="G44" s="146">
        <v>4603268</v>
      </c>
      <c r="H44" s="146">
        <v>8735191</v>
      </c>
      <c r="I44" s="146">
        <v>6947706</v>
      </c>
      <c r="J44" s="147">
        <v>8750495</v>
      </c>
    </row>
    <row r="45" spans="1:10" x14ac:dyDescent="0.25">
      <c r="A45" s="144" t="s">
        <v>564</v>
      </c>
      <c r="B45" s="148" t="s">
        <v>511</v>
      </c>
      <c r="C45" s="148" t="s">
        <v>272</v>
      </c>
      <c r="D45" s="145" t="s">
        <v>566</v>
      </c>
      <c r="E45" s="146">
        <v>10000</v>
      </c>
      <c r="F45" s="146">
        <v>50000</v>
      </c>
      <c r="G45" s="146">
        <v>10000</v>
      </c>
      <c r="H45" s="146">
        <v>50000</v>
      </c>
      <c r="I45" s="146">
        <v>0</v>
      </c>
      <c r="J45" s="147">
        <v>0</v>
      </c>
    </row>
    <row r="46" spans="1:10" x14ac:dyDescent="0.25">
      <c r="A46" s="144" t="s">
        <v>564</v>
      </c>
      <c r="B46" s="148" t="s">
        <v>511</v>
      </c>
      <c r="C46" s="148" t="s">
        <v>511</v>
      </c>
      <c r="D46" s="145" t="s">
        <v>567</v>
      </c>
      <c r="E46" s="146">
        <v>10000</v>
      </c>
      <c r="F46" s="146">
        <v>50000</v>
      </c>
      <c r="G46" s="146">
        <v>10000</v>
      </c>
      <c r="H46" s="146">
        <v>50000</v>
      </c>
      <c r="I46" s="146">
        <v>0</v>
      </c>
      <c r="J46" s="147">
        <v>0</v>
      </c>
    </row>
    <row r="47" spans="1:10" x14ac:dyDescent="0.25">
      <c r="A47" s="144" t="s">
        <v>564</v>
      </c>
      <c r="B47" s="148" t="s">
        <v>515</v>
      </c>
      <c r="C47" s="148" t="s">
        <v>272</v>
      </c>
      <c r="D47" s="145" t="s">
        <v>568</v>
      </c>
      <c r="E47" s="146">
        <v>11540974</v>
      </c>
      <c r="F47" s="146">
        <v>17435686</v>
      </c>
      <c r="G47" s="146">
        <v>4593268</v>
      </c>
      <c r="H47" s="146">
        <v>8685191</v>
      </c>
      <c r="I47" s="146">
        <v>6947706</v>
      </c>
      <c r="J47" s="147">
        <v>8750495</v>
      </c>
    </row>
    <row r="48" spans="1:10" x14ac:dyDescent="0.25">
      <c r="A48" s="144" t="s">
        <v>564</v>
      </c>
      <c r="B48" s="148" t="s">
        <v>515</v>
      </c>
      <c r="C48" s="148" t="s">
        <v>511</v>
      </c>
      <c r="D48" s="145" t="s">
        <v>569</v>
      </c>
      <c r="E48" s="146">
        <v>5085</v>
      </c>
      <c r="F48" s="146">
        <v>7430</v>
      </c>
      <c r="G48" s="146">
        <v>5085</v>
      </c>
      <c r="H48" s="146">
        <v>7430</v>
      </c>
      <c r="I48" s="146">
        <v>0</v>
      </c>
      <c r="J48" s="147">
        <v>0</v>
      </c>
    </row>
    <row r="49" spans="1:10" x14ac:dyDescent="0.25">
      <c r="A49" s="144" t="s">
        <v>564</v>
      </c>
      <c r="B49" s="148" t="s">
        <v>515</v>
      </c>
      <c r="C49" s="148" t="s">
        <v>517</v>
      </c>
      <c r="D49" s="145" t="s">
        <v>570</v>
      </c>
      <c r="E49" s="146">
        <v>9285240</v>
      </c>
      <c r="F49" s="146">
        <v>14671357</v>
      </c>
      <c r="G49" s="146">
        <v>2337534</v>
      </c>
      <c r="H49" s="146">
        <v>6129856</v>
      </c>
      <c r="I49" s="146">
        <v>6947706</v>
      </c>
      <c r="J49" s="147">
        <v>8541501</v>
      </c>
    </row>
    <row r="50" spans="1:10" x14ac:dyDescent="0.25">
      <c r="A50" s="144" t="s">
        <v>564</v>
      </c>
      <c r="B50" s="148" t="s">
        <v>515</v>
      </c>
      <c r="C50" s="148" t="s">
        <v>571</v>
      </c>
      <c r="D50" s="145" t="s">
        <v>572</v>
      </c>
      <c r="E50" s="146">
        <v>2250649</v>
      </c>
      <c r="F50" s="146">
        <v>2756899</v>
      </c>
      <c r="G50" s="146">
        <v>2250649</v>
      </c>
      <c r="H50" s="146">
        <v>2547905</v>
      </c>
      <c r="I50" s="146">
        <v>0</v>
      </c>
      <c r="J50" s="147">
        <v>208994</v>
      </c>
    </row>
    <row r="51" spans="1:10" ht="22.5" x14ac:dyDescent="0.25">
      <c r="A51" s="144" t="s">
        <v>272</v>
      </c>
      <c r="B51" s="148" t="s">
        <v>272</v>
      </c>
      <c r="C51" s="148" t="s">
        <v>272</v>
      </c>
      <c r="D51" s="145" t="s">
        <v>573</v>
      </c>
      <c r="E51" s="146">
        <v>0</v>
      </c>
      <c r="F51" s="146" t="s">
        <v>574</v>
      </c>
      <c r="G51" s="146">
        <v>0</v>
      </c>
      <c r="H51" s="146" t="s">
        <v>574</v>
      </c>
      <c r="I51" s="146">
        <v>0</v>
      </c>
      <c r="J51" s="147">
        <v>0</v>
      </c>
    </row>
    <row r="52" spans="1:10" ht="22.5" x14ac:dyDescent="0.25">
      <c r="A52" s="144" t="s">
        <v>520</v>
      </c>
      <c r="B52" s="148" t="s">
        <v>272</v>
      </c>
      <c r="C52" s="148" t="s">
        <v>272</v>
      </c>
      <c r="D52" s="145" t="s">
        <v>548</v>
      </c>
      <c r="E52" s="146">
        <v>0</v>
      </c>
      <c r="F52" s="146" t="s">
        <v>574</v>
      </c>
      <c r="G52" s="146">
        <v>0</v>
      </c>
      <c r="H52" s="146" t="s">
        <v>574</v>
      </c>
      <c r="I52" s="146">
        <v>0</v>
      </c>
      <c r="J52" s="147">
        <v>0</v>
      </c>
    </row>
    <row r="53" spans="1:10" ht="22.5" x14ac:dyDescent="0.25">
      <c r="A53" s="144" t="s">
        <v>520</v>
      </c>
      <c r="B53" s="148" t="s">
        <v>515</v>
      </c>
      <c r="C53" s="148" t="s">
        <v>272</v>
      </c>
      <c r="D53" s="145" t="s">
        <v>575</v>
      </c>
      <c r="E53" s="146">
        <v>0</v>
      </c>
      <c r="F53" s="146" t="s">
        <v>574</v>
      </c>
      <c r="G53" s="146">
        <v>0</v>
      </c>
      <c r="H53" s="146" t="s">
        <v>574</v>
      </c>
      <c r="I53" s="146">
        <v>0</v>
      </c>
      <c r="J53" s="147">
        <v>0</v>
      </c>
    </row>
    <row r="54" spans="1:10" ht="22.5" x14ac:dyDescent="0.25">
      <c r="A54" s="144" t="s">
        <v>520</v>
      </c>
      <c r="B54" s="148" t="s">
        <v>515</v>
      </c>
      <c r="C54" s="148" t="s">
        <v>511</v>
      </c>
      <c r="D54" s="145" t="s">
        <v>576</v>
      </c>
      <c r="E54" s="146">
        <v>0</v>
      </c>
      <c r="F54" s="146" t="s">
        <v>574</v>
      </c>
      <c r="G54" s="146">
        <v>0</v>
      </c>
      <c r="H54" s="146" t="s">
        <v>574</v>
      </c>
      <c r="I54" s="146">
        <v>0</v>
      </c>
      <c r="J54" s="147">
        <v>0</v>
      </c>
    </row>
    <row r="55" spans="1:10" x14ac:dyDescent="0.25">
      <c r="A55" s="144" t="s">
        <v>272</v>
      </c>
      <c r="B55" s="148" t="s">
        <v>272</v>
      </c>
      <c r="C55" s="148" t="s">
        <v>272</v>
      </c>
      <c r="D55" s="145" t="s">
        <v>577</v>
      </c>
      <c r="E55" s="146">
        <v>60304861</v>
      </c>
      <c r="F55" s="146">
        <v>215706647</v>
      </c>
      <c r="G55" s="146" t="s">
        <v>272</v>
      </c>
      <c r="H55" s="146" t="s">
        <v>272</v>
      </c>
      <c r="I55" s="146" t="s">
        <v>272</v>
      </c>
      <c r="J55" s="147" t="s">
        <v>272</v>
      </c>
    </row>
    <row r="61" spans="1:10" x14ac:dyDescent="0.25">
      <c r="A61" s="208" t="s">
        <v>502</v>
      </c>
      <c r="B61" s="209"/>
      <c r="C61" s="209"/>
      <c r="D61" s="210"/>
      <c r="E61" s="211" t="s">
        <v>503</v>
      </c>
      <c r="F61" s="212"/>
      <c r="G61" s="211" t="s">
        <v>578</v>
      </c>
      <c r="H61" s="212"/>
      <c r="I61" s="211" t="s">
        <v>579</v>
      </c>
      <c r="J61" s="212"/>
    </row>
    <row r="62" spans="1:10" x14ac:dyDescent="0.25">
      <c r="A62" s="140" t="s">
        <v>141</v>
      </c>
      <c r="B62" s="141" t="s">
        <v>142</v>
      </c>
      <c r="C62" s="141" t="s">
        <v>143</v>
      </c>
      <c r="D62" s="142" t="s">
        <v>506</v>
      </c>
      <c r="E62" s="143" t="s">
        <v>507</v>
      </c>
      <c r="F62" s="143" t="s">
        <v>508</v>
      </c>
      <c r="G62" s="143" t="s">
        <v>507</v>
      </c>
      <c r="H62" s="143" t="s">
        <v>508</v>
      </c>
      <c r="I62" s="143" t="s">
        <v>507</v>
      </c>
      <c r="J62" s="143" t="s">
        <v>508</v>
      </c>
    </row>
    <row r="63" spans="1:10" x14ac:dyDescent="0.25">
      <c r="A63" s="144" t="s">
        <v>272</v>
      </c>
      <c r="B63" s="141" t="s">
        <v>272</v>
      </c>
      <c r="C63" s="141" t="s">
        <v>272</v>
      </c>
      <c r="D63" s="145" t="s">
        <v>509</v>
      </c>
      <c r="E63" s="146">
        <v>47019923</v>
      </c>
      <c r="F63" s="146">
        <v>141702825</v>
      </c>
      <c r="G63" s="146">
        <v>43504095</v>
      </c>
      <c r="H63" s="146">
        <v>132433375</v>
      </c>
      <c r="I63" s="146">
        <v>3515828</v>
      </c>
      <c r="J63" s="147">
        <v>9269450</v>
      </c>
    </row>
    <row r="64" spans="1:10" x14ac:dyDescent="0.25">
      <c r="A64" s="144" t="s">
        <v>272</v>
      </c>
      <c r="B64" s="148" t="s">
        <v>272</v>
      </c>
      <c r="C64" s="148" t="s">
        <v>272</v>
      </c>
      <c r="D64" s="145" t="s">
        <v>510</v>
      </c>
      <c r="E64" s="146">
        <v>43959538</v>
      </c>
      <c r="F64" s="146">
        <v>136236321</v>
      </c>
      <c r="G64" s="146">
        <v>43231103</v>
      </c>
      <c r="H64" s="146">
        <v>131710383</v>
      </c>
      <c r="I64" s="146">
        <v>728435</v>
      </c>
      <c r="J64" s="147">
        <v>4525938</v>
      </c>
    </row>
    <row r="65" spans="1:10" x14ac:dyDescent="0.25">
      <c r="A65" s="144" t="s">
        <v>511</v>
      </c>
      <c r="B65" s="148" t="s">
        <v>272</v>
      </c>
      <c r="C65" s="148" t="s">
        <v>272</v>
      </c>
      <c r="D65" s="145" t="s">
        <v>580</v>
      </c>
      <c r="E65" s="146">
        <v>17078840</v>
      </c>
      <c r="F65" s="146">
        <v>59054932</v>
      </c>
      <c r="G65" s="146">
        <v>16484705</v>
      </c>
      <c r="H65" s="146">
        <v>56434711</v>
      </c>
      <c r="I65" s="146">
        <v>594135</v>
      </c>
      <c r="J65" s="147">
        <v>2620221</v>
      </c>
    </row>
    <row r="66" spans="1:10" x14ac:dyDescent="0.25">
      <c r="A66" s="144" t="s">
        <v>511</v>
      </c>
      <c r="B66" s="148" t="s">
        <v>581</v>
      </c>
      <c r="C66" s="148" t="s">
        <v>272</v>
      </c>
      <c r="D66" s="145" t="s">
        <v>582</v>
      </c>
      <c r="E66" s="146">
        <v>5024084</v>
      </c>
      <c r="F66" s="146">
        <v>17021462</v>
      </c>
      <c r="G66" s="146">
        <v>5024084</v>
      </c>
      <c r="H66" s="146">
        <v>15056765</v>
      </c>
      <c r="I66" s="146">
        <v>0</v>
      </c>
      <c r="J66" s="147">
        <v>1964697</v>
      </c>
    </row>
    <row r="67" spans="1:10" x14ac:dyDescent="0.25">
      <c r="A67" s="144" t="s">
        <v>511</v>
      </c>
      <c r="B67" s="148" t="s">
        <v>581</v>
      </c>
      <c r="C67" s="148" t="s">
        <v>511</v>
      </c>
      <c r="D67" s="145" t="s">
        <v>583</v>
      </c>
      <c r="E67" s="146">
        <v>4229197</v>
      </c>
      <c r="F67" s="146">
        <v>12796415</v>
      </c>
      <c r="G67" s="146">
        <v>4229197</v>
      </c>
      <c r="H67" s="146">
        <v>12796415</v>
      </c>
      <c r="I67" s="146">
        <v>0</v>
      </c>
      <c r="J67" s="147">
        <v>0</v>
      </c>
    </row>
    <row r="68" spans="1:10" x14ac:dyDescent="0.25">
      <c r="A68" s="144" t="s">
        <v>511</v>
      </c>
      <c r="B68" s="148" t="s">
        <v>581</v>
      </c>
      <c r="C68" s="148" t="s">
        <v>515</v>
      </c>
      <c r="D68" s="145" t="s">
        <v>584</v>
      </c>
      <c r="E68" s="146">
        <v>39462</v>
      </c>
      <c r="F68" s="146">
        <v>107739</v>
      </c>
      <c r="G68" s="146">
        <v>39462</v>
      </c>
      <c r="H68" s="146">
        <v>107739</v>
      </c>
      <c r="I68" s="146">
        <v>0</v>
      </c>
      <c r="J68" s="147">
        <v>0</v>
      </c>
    </row>
    <row r="69" spans="1:10" x14ac:dyDescent="0.25">
      <c r="A69" s="144" t="s">
        <v>511</v>
      </c>
      <c r="B69" s="148" t="s">
        <v>581</v>
      </c>
      <c r="C69" s="148" t="s">
        <v>531</v>
      </c>
      <c r="D69" s="145" t="s">
        <v>585</v>
      </c>
      <c r="E69" s="146">
        <v>98604</v>
      </c>
      <c r="F69" s="146">
        <v>287584</v>
      </c>
      <c r="G69" s="146">
        <v>98604</v>
      </c>
      <c r="H69" s="146">
        <v>287584</v>
      </c>
      <c r="I69" s="146">
        <v>0</v>
      </c>
      <c r="J69" s="147">
        <v>0</v>
      </c>
    </row>
    <row r="70" spans="1:10" x14ac:dyDescent="0.25">
      <c r="A70" s="144" t="s">
        <v>511</v>
      </c>
      <c r="B70" s="148" t="s">
        <v>581</v>
      </c>
      <c r="C70" s="148" t="s">
        <v>517</v>
      </c>
      <c r="D70" s="145" t="s">
        <v>586</v>
      </c>
      <c r="E70" s="146">
        <v>14756</v>
      </c>
      <c r="F70" s="146">
        <v>15198</v>
      </c>
      <c r="G70" s="146">
        <v>14756</v>
      </c>
      <c r="H70" s="146">
        <v>15198</v>
      </c>
      <c r="I70" s="146">
        <v>0</v>
      </c>
      <c r="J70" s="147">
        <v>0</v>
      </c>
    </row>
    <row r="71" spans="1:10" x14ac:dyDescent="0.25">
      <c r="A71" s="144" t="s">
        <v>511</v>
      </c>
      <c r="B71" s="148" t="s">
        <v>581</v>
      </c>
      <c r="C71" s="148" t="s">
        <v>587</v>
      </c>
      <c r="D71" s="145" t="s">
        <v>588</v>
      </c>
      <c r="E71" s="146">
        <v>642065</v>
      </c>
      <c r="F71" s="146">
        <v>3814526</v>
      </c>
      <c r="G71" s="146">
        <v>642065</v>
      </c>
      <c r="H71" s="146">
        <v>1849829</v>
      </c>
      <c r="I71" s="146">
        <v>0</v>
      </c>
      <c r="J71" s="147">
        <v>1964697</v>
      </c>
    </row>
    <row r="72" spans="1:10" x14ac:dyDescent="0.25">
      <c r="A72" s="144" t="s">
        <v>511</v>
      </c>
      <c r="B72" s="148" t="s">
        <v>589</v>
      </c>
      <c r="C72" s="148" t="s">
        <v>272</v>
      </c>
      <c r="D72" s="145" t="s">
        <v>590</v>
      </c>
      <c r="E72" s="146">
        <v>9167054</v>
      </c>
      <c r="F72" s="146">
        <v>25661818</v>
      </c>
      <c r="G72" s="146">
        <v>8572919</v>
      </c>
      <c r="H72" s="146">
        <v>25006294</v>
      </c>
      <c r="I72" s="146">
        <v>594135</v>
      </c>
      <c r="J72" s="147">
        <v>655524</v>
      </c>
    </row>
    <row r="73" spans="1:10" x14ac:dyDescent="0.25">
      <c r="A73" s="144" t="s">
        <v>511</v>
      </c>
      <c r="B73" s="148" t="s">
        <v>589</v>
      </c>
      <c r="C73" s="148" t="s">
        <v>515</v>
      </c>
      <c r="D73" s="145" t="s">
        <v>591</v>
      </c>
      <c r="E73" s="146">
        <v>6532345</v>
      </c>
      <c r="F73" s="146">
        <v>19597454</v>
      </c>
      <c r="G73" s="146">
        <v>6532345</v>
      </c>
      <c r="H73" s="146">
        <v>19597454</v>
      </c>
      <c r="I73" s="146">
        <v>0</v>
      </c>
      <c r="J73" s="147">
        <v>0</v>
      </c>
    </row>
    <row r="74" spans="1:10" x14ac:dyDescent="0.25">
      <c r="A74" s="144" t="s">
        <v>511</v>
      </c>
      <c r="B74" s="148" t="s">
        <v>589</v>
      </c>
      <c r="C74" s="148" t="s">
        <v>531</v>
      </c>
      <c r="D74" s="145" t="s">
        <v>592</v>
      </c>
      <c r="E74" s="146">
        <v>15554</v>
      </c>
      <c r="F74" s="146">
        <v>20678</v>
      </c>
      <c r="G74" s="146">
        <v>15554</v>
      </c>
      <c r="H74" s="146">
        <v>20678</v>
      </c>
      <c r="I74" s="146">
        <v>0</v>
      </c>
      <c r="J74" s="147">
        <v>0</v>
      </c>
    </row>
    <row r="75" spans="1:10" x14ac:dyDescent="0.25">
      <c r="A75" s="144" t="s">
        <v>511</v>
      </c>
      <c r="B75" s="148" t="s">
        <v>589</v>
      </c>
      <c r="C75" s="148" t="s">
        <v>517</v>
      </c>
      <c r="D75" s="145" t="s">
        <v>593</v>
      </c>
      <c r="E75" s="146">
        <v>2068</v>
      </c>
      <c r="F75" s="146">
        <v>3063</v>
      </c>
      <c r="G75" s="146">
        <v>2068</v>
      </c>
      <c r="H75" s="146">
        <v>3063</v>
      </c>
      <c r="I75" s="146">
        <v>0</v>
      </c>
      <c r="J75" s="147">
        <v>0</v>
      </c>
    </row>
    <row r="76" spans="1:10" x14ac:dyDescent="0.25">
      <c r="A76" s="144" t="s">
        <v>511</v>
      </c>
      <c r="B76" s="148" t="s">
        <v>589</v>
      </c>
      <c r="C76" s="148" t="s">
        <v>587</v>
      </c>
      <c r="D76" s="145" t="s">
        <v>594</v>
      </c>
      <c r="E76" s="146">
        <v>1040220</v>
      </c>
      <c r="F76" s="146">
        <v>2793142</v>
      </c>
      <c r="G76" s="146">
        <v>1008220</v>
      </c>
      <c r="H76" s="146">
        <v>2699753</v>
      </c>
      <c r="I76" s="146">
        <v>32000</v>
      </c>
      <c r="J76" s="147">
        <v>93389</v>
      </c>
    </row>
    <row r="77" spans="1:10" x14ac:dyDescent="0.25">
      <c r="A77" s="144" t="s">
        <v>511</v>
      </c>
      <c r="B77" s="148" t="s">
        <v>589</v>
      </c>
      <c r="C77" s="148" t="s">
        <v>522</v>
      </c>
      <c r="D77" s="145" t="s">
        <v>595</v>
      </c>
      <c r="E77" s="146">
        <v>1576867</v>
      </c>
      <c r="F77" s="146">
        <v>3247481</v>
      </c>
      <c r="G77" s="146">
        <v>1014732</v>
      </c>
      <c r="H77" s="146">
        <v>2685346</v>
      </c>
      <c r="I77" s="146">
        <v>562135</v>
      </c>
      <c r="J77" s="147">
        <v>562135</v>
      </c>
    </row>
    <row r="78" spans="1:10" x14ac:dyDescent="0.25">
      <c r="A78" s="144" t="s">
        <v>511</v>
      </c>
      <c r="B78" s="148" t="s">
        <v>596</v>
      </c>
      <c r="C78" s="148" t="s">
        <v>272</v>
      </c>
      <c r="D78" s="145" t="s">
        <v>597</v>
      </c>
      <c r="E78" s="146">
        <v>1084353</v>
      </c>
      <c r="F78" s="146">
        <v>3063256</v>
      </c>
      <c r="G78" s="146">
        <v>1084353</v>
      </c>
      <c r="H78" s="146">
        <v>3063256</v>
      </c>
      <c r="I78" s="146">
        <v>0</v>
      </c>
      <c r="J78" s="147">
        <v>0</v>
      </c>
    </row>
    <row r="79" spans="1:10" x14ac:dyDescent="0.25">
      <c r="A79" s="144" t="s">
        <v>511</v>
      </c>
      <c r="B79" s="148" t="s">
        <v>596</v>
      </c>
      <c r="C79" s="148" t="s">
        <v>515</v>
      </c>
      <c r="D79" s="145" t="s">
        <v>598</v>
      </c>
      <c r="E79" s="146">
        <v>1084353</v>
      </c>
      <c r="F79" s="146">
        <v>3063256</v>
      </c>
      <c r="G79" s="146">
        <v>1084353</v>
      </c>
      <c r="H79" s="146">
        <v>3063256</v>
      </c>
      <c r="I79" s="146">
        <v>0</v>
      </c>
      <c r="J79" s="147">
        <v>0</v>
      </c>
    </row>
    <row r="80" spans="1:10" x14ac:dyDescent="0.25">
      <c r="A80" s="144" t="s">
        <v>511</v>
      </c>
      <c r="B80" s="148" t="s">
        <v>599</v>
      </c>
      <c r="C80" s="148" t="s">
        <v>272</v>
      </c>
      <c r="D80" s="145" t="s">
        <v>600</v>
      </c>
      <c r="E80" s="146">
        <v>1803349</v>
      </c>
      <c r="F80" s="146">
        <v>13308396</v>
      </c>
      <c r="G80" s="146">
        <v>1803349</v>
      </c>
      <c r="H80" s="146">
        <v>13308396</v>
      </c>
      <c r="I80" s="146">
        <v>0</v>
      </c>
      <c r="J80" s="147">
        <v>0</v>
      </c>
    </row>
    <row r="81" spans="1:10" x14ac:dyDescent="0.25">
      <c r="A81" s="144" t="s">
        <v>511</v>
      </c>
      <c r="B81" s="148" t="s">
        <v>599</v>
      </c>
      <c r="C81" s="148" t="s">
        <v>511</v>
      </c>
      <c r="D81" s="145" t="s">
        <v>583</v>
      </c>
      <c r="E81" s="146">
        <v>564349</v>
      </c>
      <c r="F81" s="146">
        <v>3686396</v>
      </c>
      <c r="G81" s="146">
        <v>564349</v>
      </c>
      <c r="H81" s="146">
        <v>3686396</v>
      </c>
      <c r="I81" s="146">
        <v>0</v>
      </c>
      <c r="J81" s="147">
        <v>0</v>
      </c>
    </row>
    <row r="82" spans="1:10" x14ac:dyDescent="0.25">
      <c r="A82" s="144" t="s">
        <v>511</v>
      </c>
      <c r="B82" s="148" t="s">
        <v>599</v>
      </c>
      <c r="C82" s="148" t="s">
        <v>515</v>
      </c>
      <c r="D82" s="145" t="s">
        <v>601</v>
      </c>
      <c r="E82" s="146">
        <v>1239000</v>
      </c>
      <c r="F82" s="146">
        <v>9622000</v>
      </c>
      <c r="G82" s="146">
        <v>1239000</v>
      </c>
      <c r="H82" s="146">
        <v>9622000</v>
      </c>
      <c r="I82" s="146">
        <v>0</v>
      </c>
      <c r="J82" s="147">
        <v>0</v>
      </c>
    </row>
    <row r="83" spans="1:10" x14ac:dyDescent="0.25">
      <c r="A83" s="144" t="s">
        <v>515</v>
      </c>
      <c r="B83" s="148" t="s">
        <v>272</v>
      </c>
      <c r="C83" s="148" t="s">
        <v>272</v>
      </c>
      <c r="D83" s="145" t="s">
        <v>602</v>
      </c>
      <c r="E83" s="146">
        <v>2545700</v>
      </c>
      <c r="F83" s="146">
        <v>4424244</v>
      </c>
      <c r="G83" s="146">
        <v>2545700</v>
      </c>
      <c r="H83" s="146">
        <v>4424244</v>
      </c>
      <c r="I83" s="146">
        <v>0</v>
      </c>
      <c r="J83" s="147">
        <v>0</v>
      </c>
    </row>
    <row r="84" spans="1:10" x14ac:dyDescent="0.25">
      <c r="A84" s="144" t="s">
        <v>515</v>
      </c>
      <c r="B84" s="148" t="s">
        <v>603</v>
      </c>
      <c r="C84" s="148" t="s">
        <v>272</v>
      </c>
      <c r="D84" s="145" t="s">
        <v>604</v>
      </c>
      <c r="E84" s="146">
        <v>945700</v>
      </c>
      <c r="F84" s="146">
        <v>2777344</v>
      </c>
      <c r="G84" s="146">
        <v>945700</v>
      </c>
      <c r="H84" s="146">
        <v>2777344</v>
      </c>
      <c r="I84" s="146">
        <v>0</v>
      </c>
      <c r="J84" s="147">
        <v>0</v>
      </c>
    </row>
    <row r="85" spans="1:10" x14ac:dyDescent="0.25">
      <c r="A85" s="144" t="s">
        <v>515</v>
      </c>
      <c r="B85" s="148" t="s">
        <v>603</v>
      </c>
      <c r="C85" s="148" t="s">
        <v>531</v>
      </c>
      <c r="D85" s="145" t="s">
        <v>605</v>
      </c>
      <c r="E85" s="146">
        <v>945700</v>
      </c>
      <c r="F85" s="146">
        <v>2777344</v>
      </c>
      <c r="G85" s="146">
        <v>945700</v>
      </c>
      <c r="H85" s="146">
        <v>2777344</v>
      </c>
      <c r="I85" s="146">
        <v>0</v>
      </c>
      <c r="J85" s="147">
        <v>0</v>
      </c>
    </row>
    <row r="86" spans="1:10" x14ac:dyDescent="0.25">
      <c r="A86" s="144" t="s">
        <v>515</v>
      </c>
      <c r="B86" s="148" t="s">
        <v>606</v>
      </c>
      <c r="C86" s="148" t="s">
        <v>272</v>
      </c>
      <c r="D86" s="145" t="s">
        <v>607</v>
      </c>
      <c r="E86" s="146">
        <v>1600000</v>
      </c>
      <c r="F86" s="146">
        <v>1646900</v>
      </c>
      <c r="G86" s="146">
        <v>1600000</v>
      </c>
      <c r="H86" s="146">
        <v>1646900</v>
      </c>
      <c r="I86" s="146">
        <v>0</v>
      </c>
      <c r="J86" s="147">
        <v>0</v>
      </c>
    </row>
    <row r="87" spans="1:10" x14ac:dyDescent="0.25">
      <c r="A87" s="144" t="s">
        <v>515</v>
      </c>
      <c r="B87" s="148" t="s">
        <v>606</v>
      </c>
      <c r="C87" s="148" t="s">
        <v>515</v>
      </c>
      <c r="D87" s="145" t="s">
        <v>608</v>
      </c>
      <c r="E87" s="146">
        <v>1600000</v>
      </c>
      <c r="F87" s="146">
        <v>1646900</v>
      </c>
      <c r="G87" s="146">
        <v>1600000</v>
      </c>
      <c r="H87" s="146">
        <v>1646900</v>
      </c>
      <c r="I87" s="146">
        <v>0</v>
      </c>
      <c r="J87" s="147">
        <v>0</v>
      </c>
    </row>
    <row r="88" spans="1:10" x14ac:dyDescent="0.25">
      <c r="A88" s="144" t="s">
        <v>531</v>
      </c>
      <c r="B88" s="148" t="s">
        <v>272</v>
      </c>
      <c r="C88" s="148" t="s">
        <v>272</v>
      </c>
      <c r="D88" s="145" t="s">
        <v>609</v>
      </c>
      <c r="E88" s="146">
        <v>5354765</v>
      </c>
      <c r="F88" s="146">
        <v>13208796</v>
      </c>
      <c r="G88" s="146">
        <v>5319448</v>
      </c>
      <c r="H88" s="146">
        <v>12983114</v>
      </c>
      <c r="I88" s="146">
        <v>35317</v>
      </c>
      <c r="J88" s="147">
        <v>225682</v>
      </c>
    </row>
    <row r="89" spans="1:10" x14ac:dyDescent="0.25">
      <c r="A89" s="144" t="s">
        <v>531</v>
      </c>
      <c r="B89" s="148" t="s">
        <v>610</v>
      </c>
      <c r="C89" s="148" t="s">
        <v>272</v>
      </c>
      <c r="D89" s="145" t="s">
        <v>611</v>
      </c>
      <c r="E89" s="146">
        <v>887018</v>
      </c>
      <c r="F89" s="146">
        <v>2755851</v>
      </c>
      <c r="G89" s="146">
        <v>887018</v>
      </c>
      <c r="H89" s="146">
        <v>2755851</v>
      </c>
      <c r="I89" s="146">
        <v>0</v>
      </c>
      <c r="J89" s="147">
        <v>0</v>
      </c>
    </row>
    <row r="90" spans="1:10" x14ac:dyDescent="0.25">
      <c r="A90" s="144" t="s">
        <v>531</v>
      </c>
      <c r="B90" s="148" t="s">
        <v>610</v>
      </c>
      <c r="C90" s="148" t="s">
        <v>515</v>
      </c>
      <c r="D90" s="145" t="s">
        <v>612</v>
      </c>
      <c r="E90" s="146">
        <v>884018</v>
      </c>
      <c r="F90" s="146">
        <v>2752851</v>
      </c>
      <c r="G90" s="146">
        <v>884018</v>
      </c>
      <c r="H90" s="146">
        <v>2752851</v>
      </c>
      <c r="I90" s="146">
        <v>0</v>
      </c>
      <c r="J90" s="147">
        <v>0</v>
      </c>
    </row>
    <row r="91" spans="1:10" x14ac:dyDescent="0.25">
      <c r="A91" s="144" t="s">
        <v>531</v>
      </c>
      <c r="B91" s="148" t="s">
        <v>610</v>
      </c>
      <c r="C91" s="148" t="s">
        <v>517</v>
      </c>
      <c r="D91" s="145" t="s">
        <v>669</v>
      </c>
      <c r="E91" s="146">
        <v>3000</v>
      </c>
      <c r="F91" s="146">
        <v>3000</v>
      </c>
      <c r="G91" s="146">
        <v>3000</v>
      </c>
      <c r="H91" s="146">
        <v>3000</v>
      </c>
      <c r="I91" s="146">
        <v>0</v>
      </c>
      <c r="J91" s="147">
        <v>0</v>
      </c>
    </row>
    <row r="92" spans="1:10" x14ac:dyDescent="0.25">
      <c r="A92" s="144" t="s">
        <v>531</v>
      </c>
      <c r="B92" s="148" t="s">
        <v>613</v>
      </c>
      <c r="C92" s="148" t="s">
        <v>272</v>
      </c>
      <c r="D92" s="145" t="s">
        <v>614</v>
      </c>
      <c r="E92" s="146">
        <v>2020</v>
      </c>
      <c r="F92" s="146">
        <v>13181</v>
      </c>
      <c r="G92" s="146">
        <v>2020</v>
      </c>
      <c r="H92" s="146">
        <v>13181</v>
      </c>
      <c r="I92" s="146">
        <v>0</v>
      </c>
      <c r="J92" s="147">
        <v>0</v>
      </c>
    </row>
    <row r="93" spans="1:10" x14ac:dyDescent="0.25">
      <c r="A93" s="144" t="s">
        <v>531</v>
      </c>
      <c r="B93" s="148" t="s">
        <v>613</v>
      </c>
      <c r="C93" s="148" t="s">
        <v>515</v>
      </c>
      <c r="D93" s="145" t="s">
        <v>615</v>
      </c>
      <c r="E93" s="146">
        <v>2020</v>
      </c>
      <c r="F93" s="146">
        <v>13181</v>
      </c>
      <c r="G93" s="146">
        <v>2020</v>
      </c>
      <c r="H93" s="146">
        <v>13181</v>
      </c>
      <c r="I93" s="146">
        <v>0</v>
      </c>
      <c r="J93" s="147">
        <v>0</v>
      </c>
    </row>
    <row r="94" spans="1:10" x14ac:dyDescent="0.25">
      <c r="A94" s="144" t="s">
        <v>531</v>
      </c>
      <c r="B94" s="148" t="s">
        <v>616</v>
      </c>
      <c r="C94" s="148" t="s">
        <v>272</v>
      </c>
      <c r="D94" s="145" t="s">
        <v>617</v>
      </c>
      <c r="E94" s="146">
        <v>1785569</v>
      </c>
      <c r="F94" s="146">
        <v>4503787</v>
      </c>
      <c r="G94" s="146">
        <v>1750252</v>
      </c>
      <c r="H94" s="146">
        <v>4333743</v>
      </c>
      <c r="I94" s="146">
        <v>35317</v>
      </c>
      <c r="J94" s="147">
        <v>170044</v>
      </c>
    </row>
    <row r="95" spans="1:10" x14ac:dyDescent="0.25">
      <c r="A95" s="144" t="s">
        <v>531</v>
      </c>
      <c r="B95" s="148" t="s">
        <v>616</v>
      </c>
      <c r="C95" s="148" t="s">
        <v>515</v>
      </c>
      <c r="D95" s="145" t="s">
        <v>618</v>
      </c>
      <c r="E95" s="146">
        <v>1785569</v>
      </c>
      <c r="F95" s="146">
        <v>4503787</v>
      </c>
      <c r="G95" s="146">
        <v>1750252</v>
      </c>
      <c r="H95" s="146">
        <v>4333743</v>
      </c>
      <c r="I95" s="146">
        <v>35317</v>
      </c>
      <c r="J95" s="147">
        <v>170044</v>
      </c>
    </row>
    <row r="96" spans="1:10" x14ac:dyDescent="0.25">
      <c r="A96" s="144" t="s">
        <v>531</v>
      </c>
      <c r="B96" s="148" t="s">
        <v>619</v>
      </c>
      <c r="C96" s="148" t="s">
        <v>272</v>
      </c>
      <c r="D96" s="145" t="s">
        <v>620</v>
      </c>
      <c r="E96" s="146">
        <v>2680158</v>
      </c>
      <c r="F96" s="146">
        <v>5935977</v>
      </c>
      <c r="G96" s="146">
        <v>2680158</v>
      </c>
      <c r="H96" s="146">
        <v>5880339</v>
      </c>
      <c r="I96" s="146">
        <v>0</v>
      </c>
      <c r="J96" s="147">
        <v>55638</v>
      </c>
    </row>
    <row r="97" spans="1:10" x14ac:dyDescent="0.25">
      <c r="A97" s="144" t="s">
        <v>531</v>
      </c>
      <c r="B97" s="148" t="s">
        <v>619</v>
      </c>
      <c r="C97" s="148" t="s">
        <v>531</v>
      </c>
      <c r="D97" s="145" t="s">
        <v>621</v>
      </c>
      <c r="E97" s="146">
        <v>3000</v>
      </c>
      <c r="F97" s="146">
        <v>38000</v>
      </c>
      <c r="G97" s="146">
        <v>3000</v>
      </c>
      <c r="H97" s="146">
        <v>38000</v>
      </c>
      <c r="I97" s="146">
        <v>0</v>
      </c>
      <c r="J97" s="147">
        <v>0</v>
      </c>
    </row>
    <row r="98" spans="1:10" x14ac:dyDescent="0.25">
      <c r="A98" s="144" t="s">
        <v>531</v>
      </c>
      <c r="B98" s="148" t="s">
        <v>619</v>
      </c>
      <c r="C98" s="148" t="s">
        <v>587</v>
      </c>
      <c r="D98" s="145" t="s">
        <v>622</v>
      </c>
      <c r="E98" s="146">
        <v>2206860</v>
      </c>
      <c r="F98" s="146">
        <v>4647554</v>
      </c>
      <c r="G98" s="146">
        <v>2206860</v>
      </c>
      <c r="H98" s="146">
        <v>4591916</v>
      </c>
      <c r="I98" s="146">
        <v>0</v>
      </c>
      <c r="J98" s="147">
        <v>55638</v>
      </c>
    </row>
    <row r="99" spans="1:10" x14ac:dyDescent="0.25">
      <c r="A99" s="144" t="s">
        <v>531</v>
      </c>
      <c r="B99" s="148" t="s">
        <v>619</v>
      </c>
      <c r="C99" s="148" t="s">
        <v>520</v>
      </c>
      <c r="D99" s="145" t="s">
        <v>623</v>
      </c>
      <c r="E99" s="146">
        <v>470298</v>
      </c>
      <c r="F99" s="146">
        <v>1250423</v>
      </c>
      <c r="G99" s="146">
        <v>470298</v>
      </c>
      <c r="H99" s="146">
        <v>1250423</v>
      </c>
      <c r="I99" s="146">
        <v>0</v>
      </c>
      <c r="J99" s="147">
        <v>0</v>
      </c>
    </row>
    <row r="100" spans="1:10" x14ac:dyDescent="0.25">
      <c r="A100" s="144" t="s">
        <v>517</v>
      </c>
      <c r="B100" s="148" t="s">
        <v>272</v>
      </c>
      <c r="C100" s="148" t="s">
        <v>272</v>
      </c>
      <c r="D100" s="145" t="s">
        <v>624</v>
      </c>
      <c r="E100" s="146">
        <v>2827983</v>
      </c>
      <c r="F100" s="146">
        <v>5931444</v>
      </c>
      <c r="G100" s="146">
        <v>2827983</v>
      </c>
      <c r="H100" s="146">
        <v>5931444</v>
      </c>
      <c r="I100" s="146">
        <v>0</v>
      </c>
      <c r="J100" s="147">
        <v>0</v>
      </c>
    </row>
    <row r="101" spans="1:10" x14ac:dyDescent="0.25">
      <c r="A101" s="144" t="s">
        <v>517</v>
      </c>
      <c r="B101" s="148" t="s">
        <v>625</v>
      </c>
      <c r="C101" s="148" t="s">
        <v>272</v>
      </c>
      <c r="D101" s="145" t="s">
        <v>626</v>
      </c>
      <c r="E101" s="146">
        <v>55278</v>
      </c>
      <c r="F101" s="146">
        <v>206589</v>
      </c>
      <c r="G101" s="146">
        <v>55278</v>
      </c>
      <c r="H101" s="146">
        <v>206589</v>
      </c>
      <c r="I101" s="146">
        <v>0</v>
      </c>
      <c r="J101" s="147">
        <v>0</v>
      </c>
    </row>
    <row r="102" spans="1:10" x14ac:dyDescent="0.25">
      <c r="A102" s="144" t="s">
        <v>517</v>
      </c>
      <c r="B102" s="148" t="s">
        <v>625</v>
      </c>
      <c r="C102" s="148" t="s">
        <v>515</v>
      </c>
      <c r="D102" s="145" t="s">
        <v>627</v>
      </c>
      <c r="E102" s="146">
        <v>55278</v>
      </c>
      <c r="F102" s="146">
        <v>206589</v>
      </c>
      <c r="G102" s="146">
        <v>55278</v>
      </c>
      <c r="H102" s="146">
        <v>206589</v>
      </c>
      <c r="I102" s="146">
        <v>0</v>
      </c>
      <c r="J102" s="147">
        <v>0</v>
      </c>
    </row>
    <row r="103" spans="1:10" x14ac:dyDescent="0.25">
      <c r="A103" s="144" t="s">
        <v>517</v>
      </c>
      <c r="B103" s="148" t="s">
        <v>628</v>
      </c>
      <c r="C103" s="148" t="s">
        <v>272</v>
      </c>
      <c r="D103" s="145" t="s">
        <v>629</v>
      </c>
      <c r="E103" s="146">
        <v>2772705</v>
      </c>
      <c r="F103" s="146">
        <v>5724855</v>
      </c>
      <c r="G103" s="146">
        <v>2772705</v>
      </c>
      <c r="H103" s="146">
        <v>5724855</v>
      </c>
      <c r="I103" s="146">
        <v>0</v>
      </c>
      <c r="J103" s="147">
        <v>0</v>
      </c>
    </row>
    <row r="104" spans="1:10" x14ac:dyDescent="0.25">
      <c r="A104" s="144" t="s">
        <v>517</v>
      </c>
      <c r="B104" s="148" t="s">
        <v>628</v>
      </c>
      <c r="C104" s="148" t="s">
        <v>515</v>
      </c>
      <c r="D104" s="145" t="s">
        <v>630</v>
      </c>
      <c r="E104" s="146">
        <v>2772705</v>
      </c>
      <c r="F104" s="146">
        <v>5724855</v>
      </c>
      <c r="G104" s="146">
        <v>2772705</v>
      </c>
      <c r="H104" s="146">
        <v>5724855</v>
      </c>
      <c r="I104" s="146">
        <v>0</v>
      </c>
      <c r="J104" s="147">
        <v>0</v>
      </c>
    </row>
    <row r="105" spans="1:10" x14ac:dyDescent="0.25">
      <c r="A105" s="144" t="s">
        <v>587</v>
      </c>
      <c r="B105" s="148" t="s">
        <v>272</v>
      </c>
      <c r="C105" s="148" t="s">
        <v>272</v>
      </c>
      <c r="D105" s="145" t="s">
        <v>631</v>
      </c>
      <c r="E105" s="146">
        <v>13290038</v>
      </c>
      <c r="F105" s="146">
        <v>38125523</v>
      </c>
      <c r="G105" s="146">
        <v>13191055</v>
      </c>
      <c r="H105" s="146">
        <v>36445488</v>
      </c>
      <c r="I105" s="146">
        <v>98983</v>
      </c>
      <c r="J105" s="147">
        <v>1680035</v>
      </c>
    </row>
    <row r="106" spans="1:10" x14ac:dyDescent="0.25">
      <c r="A106" s="144" t="s">
        <v>587</v>
      </c>
      <c r="B106" s="148" t="s">
        <v>632</v>
      </c>
      <c r="C106" s="148" t="s">
        <v>272</v>
      </c>
      <c r="D106" s="145" t="s">
        <v>633</v>
      </c>
      <c r="E106" s="146">
        <v>53910</v>
      </c>
      <c r="F106" s="146">
        <v>110141</v>
      </c>
      <c r="G106" s="146">
        <v>53910</v>
      </c>
      <c r="H106" s="146">
        <v>110141</v>
      </c>
      <c r="I106" s="146">
        <v>0</v>
      </c>
      <c r="J106" s="147">
        <v>0</v>
      </c>
    </row>
    <row r="107" spans="1:10" x14ac:dyDescent="0.25">
      <c r="A107" s="144" t="s">
        <v>587</v>
      </c>
      <c r="B107" s="148" t="s">
        <v>632</v>
      </c>
      <c r="C107" s="148" t="s">
        <v>515</v>
      </c>
      <c r="D107" s="145" t="s">
        <v>634</v>
      </c>
      <c r="E107" s="146">
        <v>53910</v>
      </c>
      <c r="F107" s="146">
        <v>110141</v>
      </c>
      <c r="G107" s="146">
        <v>53910</v>
      </c>
      <c r="H107" s="146">
        <v>110141</v>
      </c>
      <c r="I107" s="146">
        <v>0</v>
      </c>
      <c r="J107" s="147">
        <v>0</v>
      </c>
    </row>
    <row r="108" spans="1:10" x14ac:dyDescent="0.25">
      <c r="A108" s="144" t="s">
        <v>587</v>
      </c>
      <c r="B108" s="148" t="s">
        <v>635</v>
      </c>
      <c r="C108" s="148" t="s">
        <v>272</v>
      </c>
      <c r="D108" s="145" t="s">
        <v>636</v>
      </c>
      <c r="E108" s="146">
        <v>13236128</v>
      </c>
      <c r="F108" s="146">
        <v>38015382</v>
      </c>
      <c r="G108" s="146">
        <v>13137145</v>
      </c>
      <c r="H108" s="146">
        <v>36335347</v>
      </c>
      <c r="I108" s="146">
        <v>98983</v>
      </c>
      <c r="J108" s="147">
        <v>1680035</v>
      </c>
    </row>
    <row r="109" spans="1:10" x14ac:dyDescent="0.25">
      <c r="A109" s="144" t="s">
        <v>587</v>
      </c>
      <c r="B109" s="148" t="s">
        <v>635</v>
      </c>
      <c r="C109" s="148" t="s">
        <v>511</v>
      </c>
      <c r="D109" s="145" t="s">
        <v>583</v>
      </c>
      <c r="E109" s="146">
        <v>10684973</v>
      </c>
      <c r="F109" s="146">
        <v>30883439</v>
      </c>
      <c r="G109" s="146">
        <v>10684973</v>
      </c>
      <c r="H109" s="146">
        <v>30883439</v>
      </c>
      <c r="I109" s="146">
        <v>0</v>
      </c>
      <c r="J109" s="147">
        <v>0</v>
      </c>
    </row>
    <row r="110" spans="1:10" x14ac:dyDescent="0.25">
      <c r="A110" s="144" t="s">
        <v>587</v>
      </c>
      <c r="B110" s="148" t="s">
        <v>635</v>
      </c>
      <c r="C110" s="148" t="s">
        <v>515</v>
      </c>
      <c r="D110" s="145" t="s">
        <v>637</v>
      </c>
      <c r="E110" s="146">
        <v>0</v>
      </c>
      <c r="F110" s="146">
        <v>197000</v>
      </c>
      <c r="G110" s="146">
        <v>0</v>
      </c>
      <c r="H110" s="146">
        <v>197000</v>
      </c>
      <c r="I110" s="146">
        <v>0</v>
      </c>
      <c r="J110" s="147">
        <v>0</v>
      </c>
    </row>
    <row r="111" spans="1:10" x14ac:dyDescent="0.25">
      <c r="A111" s="144" t="s">
        <v>587</v>
      </c>
      <c r="B111" s="148" t="s">
        <v>635</v>
      </c>
      <c r="C111" s="148" t="s">
        <v>531</v>
      </c>
      <c r="D111" s="145" t="s">
        <v>638</v>
      </c>
      <c r="E111" s="146">
        <v>2551155</v>
      </c>
      <c r="F111" s="146">
        <v>6934943</v>
      </c>
      <c r="G111" s="146">
        <v>2452172</v>
      </c>
      <c r="H111" s="146">
        <v>5254908</v>
      </c>
      <c r="I111" s="146">
        <v>98983</v>
      </c>
      <c r="J111" s="147">
        <v>1680035</v>
      </c>
    </row>
    <row r="112" spans="1:10" x14ac:dyDescent="0.25">
      <c r="A112" s="144" t="s">
        <v>520</v>
      </c>
      <c r="B112" s="148" t="s">
        <v>272</v>
      </c>
      <c r="C112" s="148" t="s">
        <v>272</v>
      </c>
      <c r="D112" s="145" t="s">
        <v>639</v>
      </c>
      <c r="E112" s="146">
        <v>2225482</v>
      </c>
      <c r="F112" s="146">
        <v>14819802</v>
      </c>
      <c r="G112" s="146">
        <v>2225482</v>
      </c>
      <c r="H112" s="146">
        <v>14819802</v>
      </c>
      <c r="I112" s="146">
        <v>0</v>
      </c>
      <c r="J112" s="147">
        <v>0</v>
      </c>
    </row>
    <row r="113" spans="1:10" x14ac:dyDescent="0.25">
      <c r="A113" s="144" t="s">
        <v>520</v>
      </c>
      <c r="B113" s="148" t="s">
        <v>640</v>
      </c>
      <c r="C113" s="148" t="s">
        <v>272</v>
      </c>
      <c r="D113" s="145" t="s">
        <v>641</v>
      </c>
      <c r="E113" s="146">
        <v>2225482</v>
      </c>
      <c r="F113" s="146">
        <v>14819802</v>
      </c>
      <c r="G113" s="146">
        <v>2225482</v>
      </c>
      <c r="H113" s="146">
        <v>14819802</v>
      </c>
      <c r="I113" s="146">
        <v>0</v>
      </c>
      <c r="J113" s="147">
        <v>0</v>
      </c>
    </row>
    <row r="114" spans="1:10" x14ac:dyDescent="0.25">
      <c r="A114" s="144" t="s">
        <v>520</v>
      </c>
      <c r="B114" s="148" t="s">
        <v>640</v>
      </c>
      <c r="C114" s="148" t="s">
        <v>511</v>
      </c>
      <c r="D114" s="145" t="s">
        <v>642</v>
      </c>
      <c r="E114" s="146">
        <v>2174201</v>
      </c>
      <c r="F114" s="146">
        <v>14614678</v>
      </c>
      <c r="G114" s="146">
        <v>2174201</v>
      </c>
      <c r="H114" s="146">
        <v>14614678</v>
      </c>
      <c r="I114" s="146">
        <v>0</v>
      </c>
      <c r="J114" s="147">
        <v>0</v>
      </c>
    </row>
    <row r="115" spans="1:10" x14ac:dyDescent="0.25">
      <c r="A115" s="144" t="s">
        <v>520</v>
      </c>
      <c r="B115" s="148" t="s">
        <v>640</v>
      </c>
      <c r="C115" s="148" t="s">
        <v>515</v>
      </c>
      <c r="D115" s="145" t="s">
        <v>643</v>
      </c>
      <c r="E115" s="146">
        <v>51281</v>
      </c>
      <c r="F115" s="146">
        <v>205124</v>
      </c>
      <c r="G115" s="146">
        <v>51281</v>
      </c>
      <c r="H115" s="146">
        <v>205124</v>
      </c>
      <c r="I115" s="146">
        <v>0</v>
      </c>
      <c r="J115" s="147">
        <v>0</v>
      </c>
    </row>
    <row r="116" spans="1:10" x14ac:dyDescent="0.25">
      <c r="A116" s="144" t="s">
        <v>526</v>
      </c>
      <c r="B116" s="148" t="s">
        <v>272</v>
      </c>
      <c r="C116" s="148" t="s">
        <v>272</v>
      </c>
      <c r="D116" s="145" t="s">
        <v>644</v>
      </c>
      <c r="E116" s="146">
        <v>636730</v>
      </c>
      <c r="F116" s="146">
        <v>671580</v>
      </c>
      <c r="G116" s="146">
        <v>636730</v>
      </c>
      <c r="H116" s="146">
        <v>671580</v>
      </c>
      <c r="I116" s="146">
        <v>0</v>
      </c>
      <c r="J116" s="147">
        <v>0</v>
      </c>
    </row>
    <row r="117" spans="1:10" x14ac:dyDescent="0.25">
      <c r="A117" s="144" t="s">
        <v>526</v>
      </c>
      <c r="B117" s="148" t="s">
        <v>645</v>
      </c>
      <c r="C117" s="148" t="s">
        <v>272</v>
      </c>
      <c r="D117" s="145" t="s">
        <v>395</v>
      </c>
      <c r="E117" s="146">
        <v>636730</v>
      </c>
      <c r="F117" s="146">
        <v>671580</v>
      </c>
      <c r="G117" s="146">
        <v>636730</v>
      </c>
      <c r="H117" s="146">
        <v>671580</v>
      </c>
      <c r="I117" s="146">
        <v>0</v>
      </c>
      <c r="J117" s="147">
        <v>0</v>
      </c>
    </row>
    <row r="118" spans="1:10" x14ac:dyDescent="0.25">
      <c r="A118" s="144" t="s">
        <v>526</v>
      </c>
      <c r="B118" s="148" t="s">
        <v>645</v>
      </c>
      <c r="C118" s="148" t="s">
        <v>515</v>
      </c>
      <c r="D118" s="145" t="s">
        <v>646</v>
      </c>
      <c r="E118" s="146">
        <v>636730</v>
      </c>
      <c r="F118" s="146">
        <v>671580</v>
      </c>
      <c r="G118" s="146">
        <v>636730</v>
      </c>
      <c r="H118" s="146">
        <v>671580</v>
      </c>
      <c r="I118" s="146">
        <v>0</v>
      </c>
      <c r="J118" s="147">
        <v>0</v>
      </c>
    </row>
    <row r="119" spans="1:10" x14ac:dyDescent="0.25">
      <c r="A119" s="144" t="s">
        <v>272</v>
      </c>
      <c r="B119" s="148" t="s">
        <v>272</v>
      </c>
      <c r="C119" s="148" t="s">
        <v>272</v>
      </c>
      <c r="D119" s="145" t="s">
        <v>573</v>
      </c>
      <c r="E119" s="146">
        <v>3060385</v>
      </c>
      <c r="F119" s="146">
        <v>5466504</v>
      </c>
      <c r="G119" s="146">
        <v>272992</v>
      </c>
      <c r="H119" s="146">
        <v>722992</v>
      </c>
      <c r="I119" s="146">
        <v>2787393</v>
      </c>
      <c r="J119" s="147">
        <v>4743512</v>
      </c>
    </row>
    <row r="120" spans="1:10" x14ac:dyDescent="0.25">
      <c r="A120" s="144" t="s">
        <v>511</v>
      </c>
      <c r="B120" s="148" t="s">
        <v>272</v>
      </c>
      <c r="C120" s="148" t="s">
        <v>272</v>
      </c>
      <c r="D120" s="145" t="s">
        <v>580</v>
      </c>
      <c r="E120" s="146">
        <v>740819</v>
      </c>
      <c r="F120" s="146">
        <v>3062910</v>
      </c>
      <c r="G120" s="146">
        <v>17997</v>
      </c>
      <c r="H120" s="146">
        <v>467997</v>
      </c>
      <c r="I120" s="146">
        <v>722822</v>
      </c>
      <c r="J120" s="147">
        <v>2594913</v>
      </c>
    </row>
    <row r="121" spans="1:10" x14ac:dyDescent="0.25">
      <c r="A121" s="144" t="s">
        <v>511</v>
      </c>
      <c r="B121" s="148" t="s">
        <v>581</v>
      </c>
      <c r="C121" s="148" t="s">
        <v>272</v>
      </c>
      <c r="D121" s="145" t="s">
        <v>582</v>
      </c>
      <c r="E121" s="146">
        <v>17997</v>
      </c>
      <c r="F121" s="146">
        <v>87997</v>
      </c>
      <c r="G121" s="146">
        <v>17997</v>
      </c>
      <c r="H121" s="146">
        <v>87997</v>
      </c>
      <c r="I121" s="146">
        <v>0</v>
      </c>
      <c r="J121" s="147">
        <v>0</v>
      </c>
    </row>
    <row r="122" spans="1:10" x14ac:dyDescent="0.25">
      <c r="A122" s="144" t="s">
        <v>511</v>
      </c>
      <c r="B122" s="148" t="s">
        <v>581</v>
      </c>
      <c r="C122" s="148" t="s">
        <v>647</v>
      </c>
      <c r="D122" s="145" t="s">
        <v>648</v>
      </c>
      <c r="E122" s="146">
        <v>17997</v>
      </c>
      <c r="F122" s="146">
        <v>87997</v>
      </c>
      <c r="G122" s="146">
        <v>17997</v>
      </c>
      <c r="H122" s="146">
        <v>87997</v>
      </c>
      <c r="I122" s="146">
        <v>0</v>
      </c>
      <c r="J122" s="147">
        <v>0</v>
      </c>
    </row>
    <row r="123" spans="1:10" x14ac:dyDescent="0.25">
      <c r="A123" s="144" t="s">
        <v>511</v>
      </c>
      <c r="B123" s="148" t="s">
        <v>589</v>
      </c>
      <c r="C123" s="148" t="s">
        <v>272</v>
      </c>
      <c r="D123" s="145" t="s">
        <v>590</v>
      </c>
      <c r="E123" s="146">
        <v>722822</v>
      </c>
      <c r="F123" s="146">
        <v>2594913</v>
      </c>
      <c r="G123" s="146">
        <v>0</v>
      </c>
      <c r="H123" s="146">
        <v>0</v>
      </c>
      <c r="I123" s="146">
        <v>722822</v>
      </c>
      <c r="J123" s="147">
        <v>2594913</v>
      </c>
    </row>
    <row r="124" spans="1:10" x14ac:dyDescent="0.25">
      <c r="A124" s="144" t="s">
        <v>511</v>
      </c>
      <c r="B124" s="148" t="s">
        <v>589</v>
      </c>
      <c r="C124" s="148" t="s">
        <v>647</v>
      </c>
      <c r="D124" s="145" t="s">
        <v>648</v>
      </c>
      <c r="E124" s="146">
        <v>722822</v>
      </c>
      <c r="F124" s="146">
        <v>2594913</v>
      </c>
      <c r="G124" s="146">
        <v>0</v>
      </c>
      <c r="H124" s="146">
        <v>0</v>
      </c>
      <c r="I124" s="146">
        <v>722822</v>
      </c>
      <c r="J124" s="147">
        <v>2594913</v>
      </c>
    </row>
    <row r="125" spans="1:10" x14ac:dyDescent="0.25">
      <c r="A125" s="144" t="s">
        <v>511</v>
      </c>
      <c r="B125" s="148" t="s">
        <v>599</v>
      </c>
      <c r="C125" s="148" t="s">
        <v>272</v>
      </c>
      <c r="D125" s="145" t="s">
        <v>600</v>
      </c>
      <c r="E125" s="146">
        <v>0</v>
      </c>
      <c r="F125" s="146">
        <v>380000</v>
      </c>
      <c r="G125" s="146">
        <v>0</v>
      </c>
      <c r="H125" s="146">
        <v>380000</v>
      </c>
      <c r="I125" s="146">
        <v>0</v>
      </c>
      <c r="J125" s="147">
        <v>0</v>
      </c>
    </row>
    <row r="126" spans="1:10" x14ac:dyDescent="0.25">
      <c r="A126" s="144" t="s">
        <v>511</v>
      </c>
      <c r="B126" s="148" t="s">
        <v>599</v>
      </c>
      <c r="C126" s="148" t="s">
        <v>647</v>
      </c>
      <c r="D126" s="145" t="s">
        <v>648</v>
      </c>
      <c r="E126" s="146">
        <v>0</v>
      </c>
      <c r="F126" s="146">
        <v>380000</v>
      </c>
      <c r="G126" s="146">
        <v>0</v>
      </c>
      <c r="H126" s="146">
        <v>380000</v>
      </c>
      <c r="I126" s="146">
        <v>0</v>
      </c>
      <c r="J126" s="147">
        <v>0</v>
      </c>
    </row>
    <row r="127" spans="1:10" x14ac:dyDescent="0.25">
      <c r="A127" s="144" t="s">
        <v>531</v>
      </c>
      <c r="B127" s="148" t="s">
        <v>272</v>
      </c>
      <c r="C127" s="148" t="s">
        <v>272</v>
      </c>
      <c r="D127" s="145" t="s">
        <v>609</v>
      </c>
      <c r="E127" s="146">
        <v>2064571</v>
      </c>
      <c r="F127" s="146">
        <v>2148599</v>
      </c>
      <c r="G127" s="146">
        <v>0</v>
      </c>
      <c r="H127" s="146">
        <v>0</v>
      </c>
      <c r="I127" s="146">
        <v>2064571</v>
      </c>
      <c r="J127" s="147">
        <v>2148599</v>
      </c>
    </row>
    <row r="128" spans="1:10" x14ac:dyDescent="0.25">
      <c r="A128" s="144" t="s">
        <v>531</v>
      </c>
      <c r="B128" s="148" t="s">
        <v>616</v>
      </c>
      <c r="C128" s="148" t="s">
        <v>272</v>
      </c>
      <c r="D128" s="145" t="s">
        <v>617</v>
      </c>
      <c r="E128" s="146">
        <v>2064571</v>
      </c>
      <c r="F128" s="146">
        <v>2099517</v>
      </c>
      <c r="G128" s="146">
        <v>0</v>
      </c>
      <c r="H128" s="146">
        <v>0</v>
      </c>
      <c r="I128" s="146">
        <v>2064571</v>
      </c>
      <c r="J128" s="147">
        <v>2099517</v>
      </c>
    </row>
    <row r="129" spans="1:10" x14ac:dyDescent="0.25">
      <c r="A129" s="144" t="s">
        <v>531</v>
      </c>
      <c r="B129" s="148" t="s">
        <v>616</v>
      </c>
      <c r="C129" s="148" t="s">
        <v>531</v>
      </c>
      <c r="D129" s="145" t="s">
        <v>649</v>
      </c>
      <c r="E129" s="146">
        <v>2064571</v>
      </c>
      <c r="F129" s="146">
        <v>2099517</v>
      </c>
      <c r="G129" s="146">
        <v>0</v>
      </c>
      <c r="H129" s="146">
        <v>0</v>
      </c>
      <c r="I129" s="146">
        <v>2064571</v>
      </c>
      <c r="J129" s="147">
        <v>2099517</v>
      </c>
    </row>
    <row r="130" spans="1:10" x14ac:dyDescent="0.25">
      <c r="A130" s="144" t="s">
        <v>531</v>
      </c>
      <c r="B130" s="148" t="s">
        <v>619</v>
      </c>
      <c r="C130" s="148" t="s">
        <v>272</v>
      </c>
      <c r="D130" s="145" t="s">
        <v>620</v>
      </c>
      <c r="E130" s="146">
        <v>0</v>
      </c>
      <c r="F130" s="146">
        <v>49082</v>
      </c>
      <c r="G130" s="146">
        <v>0</v>
      </c>
      <c r="H130" s="146">
        <v>0</v>
      </c>
      <c r="I130" s="146">
        <v>0</v>
      </c>
      <c r="J130" s="147">
        <v>49082</v>
      </c>
    </row>
    <row r="131" spans="1:10" x14ac:dyDescent="0.25">
      <c r="A131" s="144" t="s">
        <v>531</v>
      </c>
      <c r="B131" s="148" t="s">
        <v>619</v>
      </c>
      <c r="C131" s="148" t="s">
        <v>526</v>
      </c>
      <c r="D131" s="145" t="s">
        <v>650</v>
      </c>
      <c r="E131" s="146">
        <v>0</v>
      </c>
      <c r="F131" s="146">
        <v>49082</v>
      </c>
      <c r="G131" s="146">
        <v>0</v>
      </c>
      <c r="H131" s="146">
        <v>0</v>
      </c>
      <c r="I131" s="146">
        <v>0</v>
      </c>
      <c r="J131" s="147">
        <v>49082</v>
      </c>
    </row>
    <row r="132" spans="1:10" x14ac:dyDescent="0.25">
      <c r="A132" s="144" t="s">
        <v>517</v>
      </c>
      <c r="B132" s="148" t="s">
        <v>272</v>
      </c>
      <c r="C132" s="148" t="s">
        <v>272</v>
      </c>
      <c r="D132" s="145" t="s">
        <v>624</v>
      </c>
      <c r="E132" s="146">
        <v>163000</v>
      </c>
      <c r="F132" s="146">
        <v>163000</v>
      </c>
      <c r="G132" s="146">
        <v>163000</v>
      </c>
      <c r="H132" s="146">
        <v>163000</v>
      </c>
      <c r="I132" s="146">
        <v>0</v>
      </c>
      <c r="J132" s="147">
        <v>0</v>
      </c>
    </row>
    <row r="133" spans="1:10" x14ac:dyDescent="0.25">
      <c r="A133" s="144" t="s">
        <v>517</v>
      </c>
      <c r="B133" s="148" t="s">
        <v>628</v>
      </c>
      <c r="C133" s="148" t="s">
        <v>272</v>
      </c>
      <c r="D133" s="145" t="s">
        <v>629</v>
      </c>
      <c r="E133" s="146">
        <v>163000</v>
      </c>
      <c r="F133" s="146">
        <v>163000</v>
      </c>
      <c r="G133" s="146">
        <v>163000</v>
      </c>
      <c r="H133" s="146">
        <v>163000</v>
      </c>
      <c r="I133" s="146">
        <v>0</v>
      </c>
      <c r="J133" s="147">
        <v>0</v>
      </c>
    </row>
    <row r="134" spans="1:10" x14ac:dyDescent="0.25">
      <c r="A134" s="144" t="s">
        <v>517</v>
      </c>
      <c r="B134" s="148" t="s">
        <v>628</v>
      </c>
      <c r="C134" s="148" t="s">
        <v>647</v>
      </c>
      <c r="D134" s="145" t="s">
        <v>648</v>
      </c>
      <c r="E134" s="146">
        <v>163000</v>
      </c>
      <c r="F134" s="146">
        <v>163000</v>
      </c>
      <c r="G134" s="146">
        <v>163000</v>
      </c>
      <c r="H134" s="146">
        <v>163000</v>
      </c>
      <c r="I134" s="146">
        <v>0</v>
      </c>
      <c r="J134" s="147">
        <v>0</v>
      </c>
    </row>
    <row r="135" spans="1:10" x14ac:dyDescent="0.25">
      <c r="A135" s="144" t="s">
        <v>587</v>
      </c>
      <c r="B135" s="148" t="s">
        <v>272</v>
      </c>
      <c r="C135" s="148" t="s">
        <v>272</v>
      </c>
      <c r="D135" s="145" t="s">
        <v>631</v>
      </c>
      <c r="E135" s="146">
        <v>91995</v>
      </c>
      <c r="F135" s="146">
        <v>91995</v>
      </c>
      <c r="G135" s="146">
        <v>91995</v>
      </c>
      <c r="H135" s="146">
        <v>91995</v>
      </c>
      <c r="I135" s="146">
        <v>0</v>
      </c>
      <c r="J135" s="147">
        <v>0</v>
      </c>
    </row>
    <row r="136" spans="1:10" x14ac:dyDescent="0.25">
      <c r="A136" s="144" t="s">
        <v>587</v>
      </c>
      <c r="B136" s="148" t="s">
        <v>635</v>
      </c>
      <c r="C136" s="148" t="s">
        <v>272</v>
      </c>
      <c r="D136" s="145" t="s">
        <v>636</v>
      </c>
      <c r="E136" s="146">
        <v>91995</v>
      </c>
      <c r="F136" s="146">
        <v>91995</v>
      </c>
      <c r="G136" s="146">
        <v>91995</v>
      </c>
      <c r="H136" s="146">
        <v>91995</v>
      </c>
      <c r="I136" s="146">
        <v>0</v>
      </c>
      <c r="J136" s="147">
        <v>0</v>
      </c>
    </row>
    <row r="137" spans="1:10" x14ac:dyDescent="0.25">
      <c r="A137" s="144" t="s">
        <v>587</v>
      </c>
      <c r="B137" s="148" t="s">
        <v>635</v>
      </c>
      <c r="C137" s="148" t="s">
        <v>647</v>
      </c>
      <c r="D137" s="145" t="s">
        <v>648</v>
      </c>
      <c r="E137" s="146">
        <v>91995</v>
      </c>
      <c r="F137" s="146">
        <v>91995</v>
      </c>
      <c r="G137" s="146">
        <v>91995</v>
      </c>
      <c r="H137" s="146">
        <v>91995</v>
      </c>
      <c r="I137" s="146">
        <v>0</v>
      </c>
      <c r="J137" s="147">
        <v>0</v>
      </c>
    </row>
    <row r="138" spans="1:10" x14ac:dyDescent="0.25">
      <c r="A138" s="144" t="s">
        <v>272</v>
      </c>
      <c r="B138" s="148" t="s">
        <v>272</v>
      </c>
      <c r="C138" s="148" t="s">
        <v>272</v>
      </c>
      <c r="D138" s="145" t="s">
        <v>651</v>
      </c>
      <c r="E138" s="146">
        <v>236278</v>
      </c>
      <c r="F138" s="146">
        <v>351202</v>
      </c>
      <c r="G138" s="146">
        <v>236278</v>
      </c>
      <c r="H138" s="146">
        <v>351202</v>
      </c>
      <c r="I138" s="146">
        <v>0</v>
      </c>
      <c r="J138" s="147">
        <v>0</v>
      </c>
    </row>
    <row r="139" spans="1:10" x14ac:dyDescent="0.25">
      <c r="D139" s="150" t="s">
        <v>652</v>
      </c>
      <c r="E139" s="146">
        <v>-6558937</v>
      </c>
      <c r="F139" s="146">
        <v>12993735</v>
      </c>
      <c r="G139" s="146">
        <v>-6558937</v>
      </c>
      <c r="H139" s="146">
        <v>12993735</v>
      </c>
    </row>
    <row r="140" spans="1:10" x14ac:dyDescent="0.25">
      <c r="D140" s="150" t="s">
        <v>653</v>
      </c>
      <c r="E140" s="146">
        <v>153961</v>
      </c>
      <c r="F140" s="146">
        <v>288927</v>
      </c>
    </row>
    <row r="141" spans="1:10" x14ac:dyDescent="0.25">
      <c r="A141" s="144" t="s">
        <v>272</v>
      </c>
      <c r="B141" s="148" t="s">
        <v>272</v>
      </c>
      <c r="C141" s="148" t="s">
        <v>272</v>
      </c>
      <c r="D141" s="145" t="s">
        <v>654</v>
      </c>
      <c r="E141" s="146">
        <f>47256201+E139+E140</f>
        <v>40851225</v>
      </c>
      <c r="F141" s="146">
        <v>142054027</v>
      </c>
      <c r="G141" s="146" t="s">
        <v>272</v>
      </c>
      <c r="H141" s="146" t="s">
        <v>272</v>
      </c>
      <c r="I141" s="146" t="s">
        <v>272</v>
      </c>
      <c r="J141" s="147" t="s">
        <v>272</v>
      </c>
    </row>
    <row r="142" spans="1:10" x14ac:dyDescent="0.25">
      <c r="A142" s="144" t="s">
        <v>272</v>
      </c>
      <c r="B142" s="148" t="s">
        <v>272</v>
      </c>
      <c r="C142" s="148" t="s">
        <v>272</v>
      </c>
      <c r="D142" s="145" t="s">
        <v>272</v>
      </c>
      <c r="E142" s="146" t="s">
        <v>272</v>
      </c>
      <c r="F142" s="146" t="s">
        <v>272</v>
      </c>
      <c r="G142" s="146" t="s">
        <v>272</v>
      </c>
      <c r="H142" s="146" t="s">
        <v>272</v>
      </c>
      <c r="I142" s="146" t="s">
        <v>272</v>
      </c>
      <c r="J142" s="147" t="s">
        <v>272</v>
      </c>
    </row>
    <row r="143" spans="1:10" x14ac:dyDescent="0.25">
      <c r="A143" s="144" t="s">
        <v>272</v>
      </c>
      <c r="B143" s="148" t="s">
        <v>272</v>
      </c>
      <c r="C143" s="148" t="s">
        <v>272</v>
      </c>
      <c r="D143" s="145" t="s">
        <v>655</v>
      </c>
      <c r="E143" s="146">
        <v>160167180</v>
      </c>
      <c r="F143" s="146" t="s">
        <v>272</v>
      </c>
      <c r="G143" s="146" t="s">
        <v>272</v>
      </c>
      <c r="H143" s="146" t="s">
        <v>272</v>
      </c>
      <c r="I143" s="146" t="s">
        <v>272</v>
      </c>
      <c r="J143" s="147" t="s">
        <v>272</v>
      </c>
    </row>
    <row r="144" spans="1:10" x14ac:dyDescent="0.25">
      <c r="A144" s="144" t="s">
        <v>272</v>
      </c>
      <c r="B144" s="148" t="s">
        <v>272</v>
      </c>
      <c r="C144" s="148" t="s">
        <v>272</v>
      </c>
      <c r="D144" s="145" t="s">
        <v>656</v>
      </c>
      <c r="E144" s="146">
        <f>173215840-E139-E140-30000000</f>
        <v>149620816</v>
      </c>
      <c r="F144" s="146" t="s">
        <v>272</v>
      </c>
      <c r="G144" s="146" t="s">
        <v>272</v>
      </c>
      <c r="H144" s="146" t="s">
        <v>272</v>
      </c>
      <c r="I144" s="146" t="s">
        <v>272</v>
      </c>
      <c r="J144" s="147" t="s">
        <v>272</v>
      </c>
    </row>
    <row r="145" spans="1:10" x14ac:dyDescent="0.25">
      <c r="A145" s="144" t="s">
        <v>272</v>
      </c>
      <c r="B145" s="148" t="s">
        <v>272</v>
      </c>
      <c r="C145" s="148" t="s">
        <v>272</v>
      </c>
      <c r="D145" s="145" t="s">
        <v>657</v>
      </c>
      <c r="E145" s="146">
        <v>253729</v>
      </c>
      <c r="F145" s="146" t="s">
        <v>272</v>
      </c>
      <c r="G145" s="146" t="s">
        <v>272</v>
      </c>
      <c r="H145" s="146" t="s">
        <v>272</v>
      </c>
      <c r="I145" s="146" t="s">
        <v>272</v>
      </c>
      <c r="J145" s="147" t="s">
        <v>272</v>
      </c>
    </row>
    <row r="146" spans="1:10" x14ac:dyDescent="0.25">
      <c r="A146" s="144" t="s">
        <v>272</v>
      </c>
      <c r="B146" s="148" t="s">
        <v>272</v>
      </c>
      <c r="C146" s="148" t="s">
        <v>272</v>
      </c>
      <c r="D146" s="145" t="s">
        <v>658</v>
      </c>
      <c r="E146" s="146">
        <f>E144+E145</f>
        <v>149874545</v>
      </c>
      <c r="F146" s="146" t="s">
        <v>272</v>
      </c>
      <c r="G146" s="146" t="s">
        <v>272</v>
      </c>
      <c r="H146" s="146" t="s">
        <v>272</v>
      </c>
      <c r="I146" s="146" t="s">
        <v>272</v>
      </c>
      <c r="J146" s="147" t="s">
        <v>272</v>
      </c>
    </row>
    <row r="147" spans="1:10" x14ac:dyDescent="0.25">
      <c r="A147" s="213" t="s">
        <v>670</v>
      </c>
      <c r="B147" s="213" t="s">
        <v>272</v>
      </c>
      <c r="C147" s="213" t="s">
        <v>272</v>
      </c>
      <c r="D147" s="213" t="s">
        <v>272</v>
      </c>
      <c r="E147" s="213" t="s">
        <v>272</v>
      </c>
      <c r="F147" s="213" t="s">
        <v>272</v>
      </c>
      <c r="G147" s="213" t="s">
        <v>272</v>
      </c>
      <c r="H147" s="213" t="s">
        <v>272</v>
      </c>
      <c r="I147" s="213" t="s">
        <v>272</v>
      </c>
      <c r="J147" s="213" t="s">
        <v>272</v>
      </c>
    </row>
  </sheetData>
  <mergeCells count="9">
    <mergeCell ref="A1:D1"/>
    <mergeCell ref="E1:F1"/>
    <mergeCell ref="G1:H1"/>
    <mergeCell ref="I1:J1"/>
    <mergeCell ref="A147:J147"/>
    <mergeCell ref="A61:D61"/>
    <mergeCell ref="E61:F61"/>
    <mergeCell ref="G61:H61"/>
    <mergeCell ref="I61:J61"/>
  </mergeCells>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6"/>
  <sheetViews>
    <sheetView zoomScaleNormal="100" workbookViewId="0">
      <selection activeCell="H155" sqref="H155"/>
    </sheetView>
  </sheetViews>
  <sheetFormatPr defaultRowHeight="16.5" x14ac:dyDescent="0.25"/>
  <cols>
    <col min="1" max="1" width="4.75" style="133" customWidth="1"/>
    <col min="2" max="3" width="6.25" style="137" customWidth="1"/>
    <col min="4" max="4" width="31.875" style="134" customWidth="1"/>
    <col min="5" max="5" width="15.625" style="135" customWidth="1"/>
    <col min="6" max="6" width="14.375" style="135" customWidth="1"/>
    <col min="7" max="7" width="13.75" style="135" customWidth="1"/>
    <col min="8" max="8" width="13" style="135" customWidth="1"/>
    <col min="9" max="9" width="14.125" style="135" customWidth="1"/>
    <col min="10" max="10" width="15.875" style="136" customWidth="1"/>
    <col min="11" max="256" width="9" style="138"/>
    <col min="257" max="257" width="4.75" style="138" customWidth="1"/>
    <col min="258" max="259" width="6.25" style="138" customWidth="1"/>
    <col min="260" max="260" width="31.875" style="138" customWidth="1"/>
    <col min="261" max="261" width="15.625" style="138" customWidth="1"/>
    <col min="262" max="262" width="14.375" style="138" customWidth="1"/>
    <col min="263" max="263" width="13.75" style="138" customWidth="1"/>
    <col min="264" max="264" width="13" style="138" customWidth="1"/>
    <col min="265" max="265" width="14.125" style="138" customWidth="1"/>
    <col min="266" max="266" width="15.875" style="138" customWidth="1"/>
    <col min="267" max="512" width="9" style="138"/>
    <col min="513" max="513" width="4.75" style="138" customWidth="1"/>
    <col min="514" max="515" width="6.25" style="138" customWidth="1"/>
    <col min="516" max="516" width="31.875" style="138" customWidth="1"/>
    <col min="517" max="517" width="15.625" style="138" customWidth="1"/>
    <col min="518" max="518" width="14.375" style="138" customWidth="1"/>
    <col min="519" max="519" width="13.75" style="138" customWidth="1"/>
    <col min="520" max="520" width="13" style="138" customWidth="1"/>
    <col min="521" max="521" width="14.125" style="138" customWidth="1"/>
    <col min="522" max="522" width="15.875" style="138" customWidth="1"/>
    <col min="523" max="768" width="9" style="138"/>
    <col min="769" max="769" width="4.75" style="138" customWidth="1"/>
    <col min="770" max="771" width="6.25" style="138" customWidth="1"/>
    <col min="772" max="772" width="31.875" style="138" customWidth="1"/>
    <col min="773" max="773" width="15.625" style="138" customWidth="1"/>
    <col min="774" max="774" width="14.375" style="138" customWidth="1"/>
    <col min="775" max="775" width="13.75" style="138" customWidth="1"/>
    <col min="776" max="776" width="13" style="138" customWidth="1"/>
    <col min="777" max="777" width="14.125" style="138" customWidth="1"/>
    <col min="778" max="778" width="15.875" style="138" customWidth="1"/>
    <col min="779" max="1024" width="9" style="138"/>
    <col min="1025" max="1025" width="4.75" style="138" customWidth="1"/>
    <col min="1026" max="1027" width="6.25" style="138" customWidth="1"/>
    <col min="1028" max="1028" width="31.875" style="138" customWidth="1"/>
    <col min="1029" max="1029" width="15.625" style="138" customWidth="1"/>
    <col min="1030" max="1030" width="14.375" style="138" customWidth="1"/>
    <col min="1031" max="1031" width="13.75" style="138" customWidth="1"/>
    <col min="1032" max="1032" width="13" style="138" customWidth="1"/>
    <col min="1033" max="1033" width="14.125" style="138" customWidth="1"/>
    <col min="1034" max="1034" width="15.875" style="138" customWidth="1"/>
    <col min="1035" max="1280" width="9" style="138"/>
    <col min="1281" max="1281" width="4.75" style="138" customWidth="1"/>
    <col min="1282" max="1283" width="6.25" style="138" customWidth="1"/>
    <col min="1284" max="1284" width="31.875" style="138" customWidth="1"/>
    <col min="1285" max="1285" width="15.625" style="138" customWidth="1"/>
    <col min="1286" max="1286" width="14.375" style="138" customWidth="1"/>
    <col min="1287" max="1287" width="13.75" style="138" customWidth="1"/>
    <col min="1288" max="1288" width="13" style="138" customWidth="1"/>
    <col min="1289" max="1289" width="14.125" style="138" customWidth="1"/>
    <col min="1290" max="1290" width="15.875" style="138" customWidth="1"/>
    <col min="1291" max="1536" width="9" style="138"/>
    <col min="1537" max="1537" width="4.75" style="138" customWidth="1"/>
    <col min="1538" max="1539" width="6.25" style="138" customWidth="1"/>
    <col min="1540" max="1540" width="31.875" style="138" customWidth="1"/>
    <col min="1541" max="1541" width="15.625" style="138" customWidth="1"/>
    <col min="1542" max="1542" width="14.375" style="138" customWidth="1"/>
    <col min="1543" max="1543" width="13.75" style="138" customWidth="1"/>
    <col min="1544" max="1544" width="13" style="138" customWidth="1"/>
    <col min="1545" max="1545" width="14.125" style="138" customWidth="1"/>
    <col min="1546" max="1546" width="15.875" style="138" customWidth="1"/>
    <col min="1547" max="1792" width="9" style="138"/>
    <col min="1793" max="1793" width="4.75" style="138" customWidth="1"/>
    <col min="1794" max="1795" width="6.25" style="138" customWidth="1"/>
    <col min="1796" max="1796" width="31.875" style="138" customWidth="1"/>
    <col min="1797" max="1797" width="15.625" style="138" customWidth="1"/>
    <col min="1798" max="1798" width="14.375" style="138" customWidth="1"/>
    <col min="1799" max="1799" width="13.75" style="138" customWidth="1"/>
    <col min="1800" max="1800" width="13" style="138" customWidth="1"/>
    <col min="1801" max="1801" width="14.125" style="138" customWidth="1"/>
    <col min="1802" max="1802" width="15.875" style="138" customWidth="1"/>
    <col min="1803" max="2048" width="9" style="138"/>
    <col min="2049" max="2049" width="4.75" style="138" customWidth="1"/>
    <col min="2050" max="2051" width="6.25" style="138" customWidth="1"/>
    <col min="2052" max="2052" width="31.875" style="138" customWidth="1"/>
    <col min="2053" max="2053" width="15.625" style="138" customWidth="1"/>
    <col min="2054" max="2054" width="14.375" style="138" customWidth="1"/>
    <col min="2055" max="2055" width="13.75" style="138" customWidth="1"/>
    <col min="2056" max="2056" width="13" style="138" customWidth="1"/>
    <col min="2057" max="2057" width="14.125" style="138" customWidth="1"/>
    <col min="2058" max="2058" width="15.875" style="138" customWidth="1"/>
    <col min="2059" max="2304" width="9" style="138"/>
    <col min="2305" max="2305" width="4.75" style="138" customWidth="1"/>
    <col min="2306" max="2307" width="6.25" style="138" customWidth="1"/>
    <col min="2308" max="2308" width="31.875" style="138" customWidth="1"/>
    <col min="2309" max="2309" width="15.625" style="138" customWidth="1"/>
    <col min="2310" max="2310" width="14.375" style="138" customWidth="1"/>
    <col min="2311" max="2311" width="13.75" style="138" customWidth="1"/>
    <col min="2312" max="2312" width="13" style="138" customWidth="1"/>
    <col min="2313" max="2313" width="14.125" style="138" customWidth="1"/>
    <col min="2314" max="2314" width="15.875" style="138" customWidth="1"/>
    <col min="2315" max="2560" width="9" style="138"/>
    <col min="2561" max="2561" width="4.75" style="138" customWidth="1"/>
    <col min="2562" max="2563" width="6.25" style="138" customWidth="1"/>
    <col min="2564" max="2564" width="31.875" style="138" customWidth="1"/>
    <col min="2565" max="2565" width="15.625" style="138" customWidth="1"/>
    <col min="2566" max="2566" width="14.375" style="138" customWidth="1"/>
    <col min="2567" max="2567" width="13.75" style="138" customWidth="1"/>
    <col min="2568" max="2568" width="13" style="138" customWidth="1"/>
    <col min="2569" max="2569" width="14.125" style="138" customWidth="1"/>
    <col min="2570" max="2570" width="15.875" style="138" customWidth="1"/>
    <col min="2571" max="2816" width="9" style="138"/>
    <col min="2817" max="2817" width="4.75" style="138" customWidth="1"/>
    <col min="2818" max="2819" width="6.25" style="138" customWidth="1"/>
    <col min="2820" max="2820" width="31.875" style="138" customWidth="1"/>
    <col min="2821" max="2821" width="15.625" style="138" customWidth="1"/>
    <col min="2822" max="2822" width="14.375" style="138" customWidth="1"/>
    <col min="2823" max="2823" width="13.75" style="138" customWidth="1"/>
    <col min="2824" max="2824" width="13" style="138" customWidth="1"/>
    <col min="2825" max="2825" width="14.125" style="138" customWidth="1"/>
    <col min="2826" max="2826" width="15.875" style="138" customWidth="1"/>
    <col min="2827" max="3072" width="9" style="138"/>
    <col min="3073" max="3073" width="4.75" style="138" customWidth="1"/>
    <col min="3074" max="3075" width="6.25" style="138" customWidth="1"/>
    <col min="3076" max="3076" width="31.875" style="138" customWidth="1"/>
    <col min="3077" max="3077" width="15.625" style="138" customWidth="1"/>
    <col min="3078" max="3078" width="14.375" style="138" customWidth="1"/>
    <col min="3079" max="3079" width="13.75" style="138" customWidth="1"/>
    <col min="3080" max="3080" width="13" style="138" customWidth="1"/>
    <col min="3081" max="3081" width="14.125" style="138" customWidth="1"/>
    <col min="3082" max="3082" width="15.875" style="138" customWidth="1"/>
    <col min="3083" max="3328" width="9" style="138"/>
    <col min="3329" max="3329" width="4.75" style="138" customWidth="1"/>
    <col min="3330" max="3331" width="6.25" style="138" customWidth="1"/>
    <col min="3332" max="3332" width="31.875" style="138" customWidth="1"/>
    <col min="3333" max="3333" width="15.625" style="138" customWidth="1"/>
    <col min="3334" max="3334" width="14.375" style="138" customWidth="1"/>
    <col min="3335" max="3335" width="13.75" style="138" customWidth="1"/>
    <col min="3336" max="3336" width="13" style="138" customWidth="1"/>
    <col min="3337" max="3337" width="14.125" style="138" customWidth="1"/>
    <col min="3338" max="3338" width="15.875" style="138" customWidth="1"/>
    <col min="3339" max="3584" width="9" style="138"/>
    <col min="3585" max="3585" width="4.75" style="138" customWidth="1"/>
    <col min="3586" max="3587" width="6.25" style="138" customWidth="1"/>
    <col min="3588" max="3588" width="31.875" style="138" customWidth="1"/>
    <col min="3589" max="3589" width="15.625" style="138" customWidth="1"/>
    <col min="3590" max="3590" width="14.375" style="138" customWidth="1"/>
    <col min="3591" max="3591" width="13.75" style="138" customWidth="1"/>
    <col min="3592" max="3592" width="13" style="138" customWidth="1"/>
    <col min="3593" max="3593" width="14.125" style="138" customWidth="1"/>
    <col min="3594" max="3594" width="15.875" style="138" customWidth="1"/>
    <col min="3595" max="3840" width="9" style="138"/>
    <col min="3841" max="3841" width="4.75" style="138" customWidth="1"/>
    <col min="3842" max="3843" width="6.25" style="138" customWidth="1"/>
    <col min="3844" max="3844" width="31.875" style="138" customWidth="1"/>
    <col min="3845" max="3845" width="15.625" style="138" customWidth="1"/>
    <col min="3846" max="3846" width="14.375" style="138" customWidth="1"/>
    <col min="3847" max="3847" width="13.75" style="138" customWidth="1"/>
    <col min="3848" max="3848" width="13" style="138" customWidth="1"/>
    <col min="3849" max="3849" width="14.125" style="138" customWidth="1"/>
    <col min="3850" max="3850" width="15.875" style="138" customWidth="1"/>
    <col min="3851" max="4096" width="9" style="138"/>
    <col min="4097" max="4097" width="4.75" style="138" customWidth="1"/>
    <col min="4098" max="4099" width="6.25" style="138" customWidth="1"/>
    <col min="4100" max="4100" width="31.875" style="138" customWidth="1"/>
    <col min="4101" max="4101" width="15.625" style="138" customWidth="1"/>
    <col min="4102" max="4102" width="14.375" style="138" customWidth="1"/>
    <col min="4103" max="4103" width="13.75" style="138" customWidth="1"/>
    <col min="4104" max="4104" width="13" style="138" customWidth="1"/>
    <col min="4105" max="4105" width="14.125" style="138" customWidth="1"/>
    <col min="4106" max="4106" width="15.875" style="138" customWidth="1"/>
    <col min="4107" max="4352" width="9" style="138"/>
    <col min="4353" max="4353" width="4.75" style="138" customWidth="1"/>
    <col min="4354" max="4355" width="6.25" style="138" customWidth="1"/>
    <col min="4356" max="4356" width="31.875" style="138" customWidth="1"/>
    <col min="4357" max="4357" width="15.625" style="138" customWidth="1"/>
    <col min="4358" max="4358" width="14.375" style="138" customWidth="1"/>
    <col min="4359" max="4359" width="13.75" style="138" customWidth="1"/>
    <col min="4360" max="4360" width="13" style="138" customWidth="1"/>
    <col min="4361" max="4361" width="14.125" style="138" customWidth="1"/>
    <col min="4362" max="4362" width="15.875" style="138" customWidth="1"/>
    <col min="4363" max="4608" width="9" style="138"/>
    <col min="4609" max="4609" width="4.75" style="138" customWidth="1"/>
    <col min="4610" max="4611" width="6.25" style="138" customWidth="1"/>
    <col min="4612" max="4612" width="31.875" style="138" customWidth="1"/>
    <col min="4613" max="4613" width="15.625" style="138" customWidth="1"/>
    <col min="4614" max="4614" width="14.375" style="138" customWidth="1"/>
    <col min="4615" max="4615" width="13.75" style="138" customWidth="1"/>
    <col min="4616" max="4616" width="13" style="138" customWidth="1"/>
    <col min="4617" max="4617" width="14.125" style="138" customWidth="1"/>
    <col min="4618" max="4618" width="15.875" style="138" customWidth="1"/>
    <col min="4619" max="4864" width="9" style="138"/>
    <col min="4865" max="4865" width="4.75" style="138" customWidth="1"/>
    <col min="4866" max="4867" width="6.25" style="138" customWidth="1"/>
    <col min="4868" max="4868" width="31.875" style="138" customWidth="1"/>
    <col min="4869" max="4869" width="15.625" style="138" customWidth="1"/>
    <col min="4870" max="4870" width="14.375" style="138" customWidth="1"/>
    <col min="4871" max="4871" width="13.75" style="138" customWidth="1"/>
    <col min="4872" max="4872" width="13" style="138" customWidth="1"/>
    <col min="4873" max="4873" width="14.125" style="138" customWidth="1"/>
    <col min="4874" max="4874" width="15.875" style="138" customWidth="1"/>
    <col min="4875" max="5120" width="9" style="138"/>
    <col min="5121" max="5121" width="4.75" style="138" customWidth="1"/>
    <col min="5122" max="5123" width="6.25" style="138" customWidth="1"/>
    <col min="5124" max="5124" width="31.875" style="138" customWidth="1"/>
    <col min="5125" max="5125" width="15.625" style="138" customWidth="1"/>
    <col min="5126" max="5126" width="14.375" style="138" customWidth="1"/>
    <col min="5127" max="5127" width="13.75" style="138" customWidth="1"/>
    <col min="5128" max="5128" width="13" style="138" customWidth="1"/>
    <col min="5129" max="5129" width="14.125" style="138" customWidth="1"/>
    <col min="5130" max="5130" width="15.875" style="138" customWidth="1"/>
    <col min="5131" max="5376" width="9" style="138"/>
    <col min="5377" max="5377" width="4.75" style="138" customWidth="1"/>
    <col min="5378" max="5379" width="6.25" style="138" customWidth="1"/>
    <col min="5380" max="5380" width="31.875" style="138" customWidth="1"/>
    <col min="5381" max="5381" width="15.625" style="138" customWidth="1"/>
    <col min="5382" max="5382" width="14.375" style="138" customWidth="1"/>
    <col min="5383" max="5383" width="13.75" style="138" customWidth="1"/>
    <col min="5384" max="5384" width="13" style="138" customWidth="1"/>
    <col min="5385" max="5385" width="14.125" style="138" customWidth="1"/>
    <col min="5386" max="5386" width="15.875" style="138" customWidth="1"/>
    <col min="5387" max="5632" width="9" style="138"/>
    <col min="5633" max="5633" width="4.75" style="138" customWidth="1"/>
    <col min="5634" max="5635" width="6.25" style="138" customWidth="1"/>
    <col min="5636" max="5636" width="31.875" style="138" customWidth="1"/>
    <col min="5637" max="5637" width="15.625" style="138" customWidth="1"/>
    <col min="5638" max="5638" width="14.375" style="138" customWidth="1"/>
    <col min="5639" max="5639" width="13.75" style="138" customWidth="1"/>
    <col min="5640" max="5640" width="13" style="138" customWidth="1"/>
    <col min="5641" max="5641" width="14.125" style="138" customWidth="1"/>
    <col min="5642" max="5642" width="15.875" style="138" customWidth="1"/>
    <col min="5643" max="5888" width="9" style="138"/>
    <col min="5889" max="5889" width="4.75" style="138" customWidth="1"/>
    <col min="5890" max="5891" width="6.25" style="138" customWidth="1"/>
    <col min="5892" max="5892" width="31.875" style="138" customWidth="1"/>
    <col min="5893" max="5893" width="15.625" style="138" customWidth="1"/>
    <col min="5894" max="5894" width="14.375" style="138" customWidth="1"/>
    <col min="5895" max="5895" width="13.75" style="138" customWidth="1"/>
    <col min="5896" max="5896" width="13" style="138" customWidth="1"/>
    <col min="5897" max="5897" width="14.125" style="138" customWidth="1"/>
    <col min="5898" max="5898" width="15.875" style="138" customWidth="1"/>
    <col min="5899" max="6144" width="9" style="138"/>
    <col min="6145" max="6145" width="4.75" style="138" customWidth="1"/>
    <col min="6146" max="6147" width="6.25" style="138" customWidth="1"/>
    <col min="6148" max="6148" width="31.875" style="138" customWidth="1"/>
    <col min="6149" max="6149" width="15.625" style="138" customWidth="1"/>
    <col min="6150" max="6150" width="14.375" style="138" customWidth="1"/>
    <col min="6151" max="6151" width="13.75" style="138" customWidth="1"/>
    <col min="6152" max="6152" width="13" style="138" customWidth="1"/>
    <col min="6153" max="6153" width="14.125" style="138" customWidth="1"/>
    <col min="6154" max="6154" width="15.875" style="138" customWidth="1"/>
    <col min="6155" max="6400" width="9" style="138"/>
    <col min="6401" max="6401" width="4.75" style="138" customWidth="1"/>
    <col min="6402" max="6403" width="6.25" style="138" customWidth="1"/>
    <col min="6404" max="6404" width="31.875" style="138" customWidth="1"/>
    <col min="6405" max="6405" width="15.625" style="138" customWidth="1"/>
    <col min="6406" max="6406" width="14.375" style="138" customWidth="1"/>
    <col min="6407" max="6407" width="13.75" style="138" customWidth="1"/>
    <col min="6408" max="6408" width="13" style="138" customWidth="1"/>
    <col min="6409" max="6409" width="14.125" style="138" customWidth="1"/>
    <col min="6410" max="6410" width="15.875" style="138" customWidth="1"/>
    <col min="6411" max="6656" width="9" style="138"/>
    <col min="6657" max="6657" width="4.75" style="138" customWidth="1"/>
    <col min="6658" max="6659" width="6.25" style="138" customWidth="1"/>
    <col min="6660" max="6660" width="31.875" style="138" customWidth="1"/>
    <col min="6661" max="6661" width="15.625" style="138" customWidth="1"/>
    <col min="6662" max="6662" width="14.375" style="138" customWidth="1"/>
    <col min="6663" max="6663" width="13.75" style="138" customWidth="1"/>
    <col min="6664" max="6664" width="13" style="138" customWidth="1"/>
    <col min="6665" max="6665" width="14.125" style="138" customWidth="1"/>
    <col min="6666" max="6666" width="15.875" style="138" customWidth="1"/>
    <col min="6667" max="6912" width="9" style="138"/>
    <col min="6913" max="6913" width="4.75" style="138" customWidth="1"/>
    <col min="6914" max="6915" width="6.25" style="138" customWidth="1"/>
    <col min="6916" max="6916" width="31.875" style="138" customWidth="1"/>
    <col min="6917" max="6917" width="15.625" style="138" customWidth="1"/>
    <col min="6918" max="6918" width="14.375" style="138" customWidth="1"/>
    <col min="6919" max="6919" width="13.75" style="138" customWidth="1"/>
    <col min="6920" max="6920" width="13" style="138" customWidth="1"/>
    <col min="6921" max="6921" width="14.125" style="138" customWidth="1"/>
    <col min="6922" max="6922" width="15.875" style="138" customWidth="1"/>
    <col min="6923" max="7168" width="9" style="138"/>
    <col min="7169" max="7169" width="4.75" style="138" customWidth="1"/>
    <col min="7170" max="7171" width="6.25" style="138" customWidth="1"/>
    <col min="7172" max="7172" width="31.875" style="138" customWidth="1"/>
    <col min="7173" max="7173" width="15.625" style="138" customWidth="1"/>
    <col min="7174" max="7174" width="14.375" style="138" customWidth="1"/>
    <col min="7175" max="7175" width="13.75" style="138" customWidth="1"/>
    <col min="7176" max="7176" width="13" style="138" customWidth="1"/>
    <col min="7177" max="7177" width="14.125" style="138" customWidth="1"/>
    <col min="7178" max="7178" width="15.875" style="138" customWidth="1"/>
    <col min="7179" max="7424" width="9" style="138"/>
    <col min="7425" max="7425" width="4.75" style="138" customWidth="1"/>
    <col min="7426" max="7427" width="6.25" style="138" customWidth="1"/>
    <col min="7428" max="7428" width="31.875" style="138" customWidth="1"/>
    <col min="7429" max="7429" width="15.625" style="138" customWidth="1"/>
    <col min="7430" max="7430" width="14.375" style="138" customWidth="1"/>
    <col min="7431" max="7431" width="13.75" style="138" customWidth="1"/>
    <col min="7432" max="7432" width="13" style="138" customWidth="1"/>
    <col min="7433" max="7433" width="14.125" style="138" customWidth="1"/>
    <col min="7434" max="7434" width="15.875" style="138" customWidth="1"/>
    <col min="7435" max="7680" width="9" style="138"/>
    <col min="7681" max="7681" width="4.75" style="138" customWidth="1"/>
    <col min="7682" max="7683" width="6.25" style="138" customWidth="1"/>
    <col min="7684" max="7684" width="31.875" style="138" customWidth="1"/>
    <col min="7685" max="7685" width="15.625" style="138" customWidth="1"/>
    <col min="7686" max="7686" width="14.375" style="138" customWidth="1"/>
    <col min="7687" max="7687" width="13.75" style="138" customWidth="1"/>
    <col min="7688" max="7688" width="13" style="138" customWidth="1"/>
    <col min="7689" max="7689" width="14.125" style="138" customWidth="1"/>
    <col min="7690" max="7690" width="15.875" style="138" customWidth="1"/>
    <col min="7691" max="7936" width="9" style="138"/>
    <col min="7937" max="7937" width="4.75" style="138" customWidth="1"/>
    <col min="7938" max="7939" width="6.25" style="138" customWidth="1"/>
    <col min="7940" max="7940" width="31.875" style="138" customWidth="1"/>
    <col min="7941" max="7941" width="15.625" style="138" customWidth="1"/>
    <col min="7942" max="7942" width="14.375" style="138" customWidth="1"/>
    <col min="7943" max="7943" width="13.75" style="138" customWidth="1"/>
    <col min="7944" max="7944" width="13" style="138" customWidth="1"/>
    <col min="7945" max="7945" width="14.125" style="138" customWidth="1"/>
    <col min="7946" max="7946" width="15.875" style="138" customWidth="1"/>
    <col min="7947" max="8192" width="9" style="138"/>
    <col min="8193" max="8193" width="4.75" style="138" customWidth="1"/>
    <col min="8194" max="8195" width="6.25" style="138" customWidth="1"/>
    <col min="8196" max="8196" width="31.875" style="138" customWidth="1"/>
    <col min="8197" max="8197" width="15.625" style="138" customWidth="1"/>
    <col min="8198" max="8198" width="14.375" style="138" customWidth="1"/>
    <col min="8199" max="8199" width="13.75" style="138" customWidth="1"/>
    <col min="8200" max="8200" width="13" style="138" customWidth="1"/>
    <col min="8201" max="8201" width="14.125" style="138" customWidth="1"/>
    <col min="8202" max="8202" width="15.875" style="138" customWidth="1"/>
    <col min="8203" max="8448" width="9" style="138"/>
    <col min="8449" max="8449" width="4.75" style="138" customWidth="1"/>
    <col min="8450" max="8451" width="6.25" style="138" customWidth="1"/>
    <col min="8452" max="8452" width="31.875" style="138" customWidth="1"/>
    <col min="8453" max="8453" width="15.625" style="138" customWidth="1"/>
    <col min="8454" max="8454" width="14.375" style="138" customWidth="1"/>
    <col min="8455" max="8455" width="13.75" style="138" customWidth="1"/>
    <col min="8456" max="8456" width="13" style="138" customWidth="1"/>
    <col min="8457" max="8457" width="14.125" style="138" customWidth="1"/>
    <col min="8458" max="8458" width="15.875" style="138" customWidth="1"/>
    <col min="8459" max="8704" width="9" style="138"/>
    <col min="8705" max="8705" width="4.75" style="138" customWidth="1"/>
    <col min="8706" max="8707" width="6.25" style="138" customWidth="1"/>
    <col min="8708" max="8708" width="31.875" style="138" customWidth="1"/>
    <col min="8709" max="8709" width="15.625" style="138" customWidth="1"/>
    <col min="8710" max="8710" width="14.375" style="138" customWidth="1"/>
    <col min="8711" max="8711" width="13.75" style="138" customWidth="1"/>
    <col min="8712" max="8712" width="13" style="138" customWidth="1"/>
    <col min="8713" max="8713" width="14.125" style="138" customWidth="1"/>
    <col min="8714" max="8714" width="15.875" style="138" customWidth="1"/>
    <col min="8715" max="8960" width="9" style="138"/>
    <col min="8961" max="8961" width="4.75" style="138" customWidth="1"/>
    <col min="8962" max="8963" width="6.25" style="138" customWidth="1"/>
    <col min="8964" max="8964" width="31.875" style="138" customWidth="1"/>
    <col min="8965" max="8965" width="15.625" style="138" customWidth="1"/>
    <col min="8966" max="8966" width="14.375" style="138" customWidth="1"/>
    <col min="8967" max="8967" width="13.75" style="138" customWidth="1"/>
    <col min="8968" max="8968" width="13" style="138" customWidth="1"/>
    <col min="8969" max="8969" width="14.125" style="138" customWidth="1"/>
    <col min="8970" max="8970" width="15.875" style="138" customWidth="1"/>
    <col min="8971" max="9216" width="9" style="138"/>
    <col min="9217" max="9217" width="4.75" style="138" customWidth="1"/>
    <col min="9218" max="9219" width="6.25" style="138" customWidth="1"/>
    <col min="9220" max="9220" width="31.875" style="138" customWidth="1"/>
    <col min="9221" max="9221" width="15.625" style="138" customWidth="1"/>
    <col min="9222" max="9222" width="14.375" style="138" customWidth="1"/>
    <col min="9223" max="9223" width="13.75" style="138" customWidth="1"/>
    <col min="9224" max="9224" width="13" style="138" customWidth="1"/>
    <col min="9225" max="9225" width="14.125" style="138" customWidth="1"/>
    <col min="9226" max="9226" width="15.875" style="138" customWidth="1"/>
    <col min="9227" max="9472" width="9" style="138"/>
    <col min="9473" max="9473" width="4.75" style="138" customWidth="1"/>
    <col min="9474" max="9475" width="6.25" style="138" customWidth="1"/>
    <col min="9476" max="9476" width="31.875" style="138" customWidth="1"/>
    <col min="9477" max="9477" width="15.625" style="138" customWidth="1"/>
    <col min="9478" max="9478" width="14.375" style="138" customWidth="1"/>
    <col min="9479" max="9479" width="13.75" style="138" customWidth="1"/>
    <col min="9480" max="9480" width="13" style="138" customWidth="1"/>
    <col min="9481" max="9481" width="14.125" style="138" customWidth="1"/>
    <col min="9482" max="9482" width="15.875" style="138" customWidth="1"/>
    <col min="9483" max="9728" width="9" style="138"/>
    <col min="9729" max="9729" width="4.75" style="138" customWidth="1"/>
    <col min="9730" max="9731" width="6.25" style="138" customWidth="1"/>
    <col min="9732" max="9732" width="31.875" style="138" customWidth="1"/>
    <col min="9733" max="9733" width="15.625" style="138" customWidth="1"/>
    <col min="9734" max="9734" width="14.375" style="138" customWidth="1"/>
    <col min="9735" max="9735" width="13.75" style="138" customWidth="1"/>
    <col min="9736" max="9736" width="13" style="138" customWidth="1"/>
    <col min="9737" max="9737" width="14.125" style="138" customWidth="1"/>
    <col min="9738" max="9738" width="15.875" style="138" customWidth="1"/>
    <col min="9739" max="9984" width="9" style="138"/>
    <col min="9985" max="9985" width="4.75" style="138" customWidth="1"/>
    <col min="9986" max="9987" width="6.25" style="138" customWidth="1"/>
    <col min="9988" max="9988" width="31.875" style="138" customWidth="1"/>
    <col min="9989" max="9989" width="15.625" style="138" customWidth="1"/>
    <col min="9990" max="9990" width="14.375" style="138" customWidth="1"/>
    <col min="9991" max="9991" width="13.75" style="138" customWidth="1"/>
    <col min="9992" max="9992" width="13" style="138" customWidth="1"/>
    <col min="9993" max="9993" width="14.125" style="138" customWidth="1"/>
    <col min="9994" max="9994" width="15.875" style="138" customWidth="1"/>
    <col min="9995" max="10240" width="9" style="138"/>
    <col min="10241" max="10241" width="4.75" style="138" customWidth="1"/>
    <col min="10242" max="10243" width="6.25" style="138" customWidth="1"/>
    <col min="10244" max="10244" width="31.875" style="138" customWidth="1"/>
    <col min="10245" max="10245" width="15.625" style="138" customWidth="1"/>
    <col min="10246" max="10246" width="14.375" style="138" customWidth="1"/>
    <col min="10247" max="10247" width="13.75" style="138" customWidth="1"/>
    <col min="10248" max="10248" width="13" style="138" customWidth="1"/>
    <col min="10249" max="10249" width="14.125" style="138" customWidth="1"/>
    <col min="10250" max="10250" width="15.875" style="138" customWidth="1"/>
    <col min="10251" max="10496" width="9" style="138"/>
    <col min="10497" max="10497" width="4.75" style="138" customWidth="1"/>
    <col min="10498" max="10499" width="6.25" style="138" customWidth="1"/>
    <col min="10500" max="10500" width="31.875" style="138" customWidth="1"/>
    <col min="10501" max="10501" width="15.625" style="138" customWidth="1"/>
    <col min="10502" max="10502" width="14.375" style="138" customWidth="1"/>
    <col min="10503" max="10503" width="13.75" style="138" customWidth="1"/>
    <col min="10504" max="10504" width="13" style="138" customWidth="1"/>
    <col min="10505" max="10505" width="14.125" style="138" customWidth="1"/>
    <col min="10506" max="10506" width="15.875" style="138" customWidth="1"/>
    <col min="10507" max="10752" width="9" style="138"/>
    <col min="10753" max="10753" width="4.75" style="138" customWidth="1"/>
    <col min="10754" max="10755" width="6.25" style="138" customWidth="1"/>
    <col min="10756" max="10756" width="31.875" style="138" customWidth="1"/>
    <col min="10757" max="10757" width="15.625" style="138" customWidth="1"/>
    <col min="10758" max="10758" width="14.375" style="138" customWidth="1"/>
    <col min="10759" max="10759" width="13.75" style="138" customWidth="1"/>
    <col min="10760" max="10760" width="13" style="138" customWidth="1"/>
    <col min="10761" max="10761" width="14.125" style="138" customWidth="1"/>
    <col min="10762" max="10762" width="15.875" style="138" customWidth="1"/>
    <col min="10763" max="11008" width="9" style="138"/>
    <col min="11009" max="11009" width="4.75" style="138" customWidth="1"/>
    <col min="11010" max="11011" width="6.25" style="138" customWidth="1"/>
    <col min="11012" max="11012" width="31.875" style="138" customWidth="1"/>
    <col min="11013" max="11013" width="15.625" style="138" customWidth="1"/>
    <col min="11014" max="11014" width="14.375" style="138" customWidth="1"/>
    <col min="11015" max="11015" width="13.75" style="138" customWidth="1"/>
    <col min="11016" max="11016" width="13" style="138" customWidth="1"/>
    <col min="11017" max="11017" width="14.125" style="138" customWidth="1"/>
    <col min="11018" max="11018" width="15.875" style="138" customWidth="1"/>
    <col min="11019" max="11264" width="9" style="138"/>
    <col min="11265" max="11265" width="4.75" style="138" customWidth="1"/>
    <col min="11266" max="11267" width="6.25" style="138" customWidth="1"/>
    <col min="11268" max="11268" width="31.875" style="138" customWidth="1"/>
    <col min="11269" max="11269" width="15.625" style="138" customWidth="1"/>
    <col min="11270" max="11270" width="14.375" style="138" customWidth="1"/>
    <col min="11271" max="11271" width="13.75" style="138" customWidth="1"/>
    <col min="11272" max="11272" width="13" style="138" customWidth="1"/>
    <col min="11273" max="11273" width="14.125" style="138" customWidth="1"/>
    <col min="11274" max="11274" width="15.875" style="138" customWidth="1"/>
    <col min="11275" max="11520" width="9" style="138"/>
    <col min="11521" max="11521" width="4.75" style="138" customWidth="1"/>
    <col min="11522" max="11523" width="6.25" style="138" customWidth="1"/>
    <col min="11524" max="11524" width="31.875" style="138" customWidth="1"/>
    <col min="11525" max="11525" width="15.625" style="138" customWidth="1"/>
    <col min="11526" max="11526" width="14.375" style="138" customWidth="1"/>
    <col min="11527" max="11527" width="13.75" style="138" customWidth="1"/>
    <col min="11528" max="11528" width="13" style="138" customWidth="1"/>
    <col min="11529" max="11529" width="14.125" style="138" customWidth="1"/>
    <col min="11530" max="11530" width="15.875" style="138" customWidth="1"/>
    <col min="11531" max="11776" width="9" style="138"/>
    <col min="11777" max="11777" width="4.75" style="138" customWidth="1"/>
    <col min="11778" max="11779" width="6.25" style="138" customWidth="1"/>
    <col min="11780" max="11780" width="31.875" style="138" customWidth="1"/>
    <col min="11781" max="11781" width="15.625" style="138" customWidth="1"/>
    <col min="11782" max="11782" width="14.375" style="138" customWidth="1"/>
    <col min="11783" max="11783" width="13.75" style="138" customWidth="1"/>
    <col min="11784" max="11784" width="13" style="138" customWidth="1"/>
    <col min="11785" max="11785" width="14.125" style="138" customWidth="1"/>
    <col min="11786" max="11786" width="15.875" style="138" customWidth="1"/>
    <col min="11787" max="12032" width="9" style="138"/>
    <col min="12033" max="12033" width="4.75" style="138" customWidth="1"/>
    <col min="12034" max="12035" width="6.25" style="138" customWidth="1"/>
    <col min="12036" max="12036" width="31.875" style="138" customWidth="1"/>
    <col min="12037" max="12037" width="15.625" style="138" customWidth="1"/>
    <col min="12038" max="12038" width="14.375" style="138" customWidth="1"/>
    <col min="12039" max="12039" width="13.75" style="138" customWidth="1"/>
    <col min="12040" max="12040" width="13" style="138" customWidth="1"/>
    <col min="12041" max="12041" width="14.125" style="138" customWidth="1"/>
    <col min="12042" max="12042" width="15.875" style="138" customWidth="1"/>
    <col min="12043" max="12288" width="9" style="138"/>
    <col min="12289" max="12289" width="4.75" style="138" customWidth="1"/>
    <col min="12290" max="12291" width="6.25" style="138" customWidth="1"/>
    <col min="12292" max="12292" width="31.875" style="138" customWidth="1"/>
    <col min="12293" max="12293" width="15.625" style="138" customWidth="1"/>
    <col min="12294" max="12294" width="14.375" style="138" customWidth="1"/>
    <col min="12295" max="12295" width="13.75" style="138" customWidth="1"/>
    <col min="12296" max="12296" width="13" style="138" customWidth="1"/>
    <col min="12297" max="12297" width="14.125" style="138" customWidth="1"/>
    <col min="12298" max="12298" width="15.875" style="138" customWidth="1"/>
    <col min="12299" max="12544" width="9" style="138"/>
    <col min="12545" max="12545" width="4.75" style="138" customWidth="1"/>
    <col min="12546" max="12547" width="6.25" style="138" customWidth="1"/>
    <col min="12548" max="12548" width="31.875" style="138" customWidth="1"/>
    <col min="12549" max="12549" width="15.625" style="138" customWidth="1"/>
    <col min="12550" max="12550" width="14.375" style="138" customWidth="1"/>
    <col min="12551" max="12551" width="13.75" style="138" customWidth="1"/>
    <col min="12552" max="12552" width="13" style="138" customWidth="1"/>
    <col min="12553" max="12553" width="14.125" style="138" customWidth="1"/>
    <col min="12554" max="12554" width="15.875" style="138" customWidth="1"/>
    <col min="12555" max="12800" width="9" style="138"/>
    <col min="12801" max="12801" width="4.75" style="138" customWidth="1"/>
    <col min="12802" max="12803" width="6.25" style="138" customWidth="1"/>
    <col min="12804" max="12804" width="31.875" style="138" customWidth="1"/>
    <col min="12805" max="12805" width="15.625" style="138" customWidth="1"/>
    <col min="12806" max="12806" width="14.375" style="138" customWidth="1"/>
    <col min="12807" max="12807" width="13.75" style="138" customWidth="1"/>
    <col min="12808" max="12808" width="13" style="138" customWidth="1"/>
    <col min="12809" max="12809" width="14.125" style="138" customWidth="1"/>
    <col min="12810" max="12810" width="15.875" style="138" customWidth="1"/>
    <col min="12811" max="13056" width="9" style="138"/>
    <col min="13057" max="13057" width="4.75" style="138" customWidth="1"/>
    <col min="13058" max="13059" width="6.25" style="138" customWidth="1"/>
    <col min="13060" max="13060" width="31.875" style="138" customWidth="1"/>
    <col min="13061" max="13061" width="15.625" style="138" customWidth="1"/>
    <col min="13062" max="13062" width="14.375" style="138" customWidth="1"/>
    <col min="13063" max="13063" width="13.75" style="138" customWidth="1"/>
    <col min="13064" max="13064" width="13" style="138" customWidth="1"/>
    <col min="13065" max="13065" width="14.125" style="138" customWidth="1"/>
    <col min="13066" max="13066" width="15.875" style="138" customWidth="1"/>
    <col min="13067" max="13312" width="9" style="138"/>
    <col min="13313" max="13313" width="4.75" style="138" customWidth="1"/>
    <col min="13314" max="13315" width="6.25" style="138" customWidth="1"/>
    <col min="13316" max="13316" width="31.875" style="138" customWidth="1"/>
    <col min="13317" max="13317" width="15.625" style="138" customWidth="1"/>
    <col min="13318" max="13318" width="14.375" style="138" customWidth="1"/>
    <col min="13319" max="13319" width="13.75" style="138" customWidth="1"/>
    <col min="13320" max="13320" width="13" style="138" customWidth="1"/>
    <col min="13321" max="13321" width="14.125" style="138" customWidth="1"/>
    <col min="13322" max="13322" width="15.875" style="138" customWidth="1"/>
    <col min="13323" max="13568" width="9" style="138"/>
    <col min="13569" max="13569" width="4.75" style="138" customWidth="1"/>
    <col min="13570" max="13571" width="6.25" style="138" customWidth="1"/>
    <col min="13572" max="13572" width="31.875" style="138" customWidth="1"/>
    <col min="13573" max="13573" width="15.625" style="138" customWidth="1"/>
    <col min="13574" max="13574" width="14.375" style="138" customWidth="1"/>
    <col min="13575" max="13575" width="13.75" style="138" customWidth="1"/>
    <col min="13576" max="13576" width="13" style="138" customWidth="1"/>
    <col min="13577" max="13577" width="14.125" style="138" customWidth="1"/>
    <col min="13578" max="13578" width="15.875" style="138" customWidth="1"/>
    <col min="13579" max="13824" width="9" style="138"/>
    <col min="13825" max="13825" width="4.75" style="138" customWidth="1"/>
    <col min="13826" max="13827" width="6.25" style="138" customWidth="1"/>
    <col min="13828" max="13828" width="31.875" style="138" customWidth="1"/>
    <col min="13829" max="13829" width="15.625" style="138" customWidth="1"/>
    <col min="13830" max="13830" width="14.375" style="138" customWidth="1"/>
    <col min="13831" max="13831" width="13.75" style="138" customWidth="1"/>
    <col min="13832" max="13832" width="13" style="138" customWidth="1"/>
    <col min="13833" max="13833" width="14.125" style="138" customWidth="1"/>
    <col min="13834" max="13834" width="15.875" style="138" customWidth="1"/>
    <col min="13835" max="14080" width="9" style="138"/>
    <col min="14081" max="14081" width="4.75" style="138" customWidth="1"/>
    <col min="14082" max="14083" width="6.25" style="138" customWidth="1"/>
    <col min="14084" max="14084" width="31.875" style="138" customWidth="1"/>
    <col min="14085" max="14085" width="15.625" style="138" customWidth="1"/>
    <col min="14086" max="14086" width="14.375" style="138" customWidth="1"/>
    <col min="14087" max="14087" width="13.75" style="138" customWidth="1"/>
    <col min="14088" max="14088" width="13" style="138" customWidth="1"/>
    <col min="14089" max="14089" width="14.125" style="138" customWidth="1"/>
    <col min="14090" max="14090" width="15.875" style="138" customWidth="1"/>
    <col min="14091" max="14336" width="9" style="138"/>
    <col min="14337" max="14337" width="4.75" style="138" customWidth="1"/>
    <col min="14338" max="14339" width="6.25" style="138" customWidth="1"/>
    <col min="14340" max="14340" width="31.875" style="138" customWidth="1"/>
    <col min="14341" max="14341" width="15.625" style="138" customWidth="1"/>
    <col min="14342" max="14342" width="14.375" style="138" customWidth="1"/>
    <col min="14343" max="14343" width="13.75" style="138" customWidth="1"/>
    <col min="14344" max="14344" width="13" style="138" customWidth="1"/>
    <col min="14345" max="14345" width="14.125" style="138" customWidth="1"/>
    <col min="14346" max="14346" width="15.875" style="138" customWidth="1"/>
    <col min="14347" max="14592" width="9" style="138"/>
    <col min="14593" max="14593" width="4.75" style="138" customWidth="1"/>
    <col min="14594" max="14595" width="6.25" style="138" customWidth="1"/>
    <col min="14596" max="14596" width="31.875" style="138" customWidth="1"/>
    <col min="14597" max="14597" width="15.625" style="138" customWidth="1"/>
    <col min="14598" max="14598" width="14.375" style="138" customWidth="1"/>
    <col min="14599" max="14599" width="13.75" style="138" customWidth="1"/>
    <col min="14600" max="14600" width="13" style="138" customWidth="1"/>
    <col min="14601" max="14601" width="14.125" style="138" customWidth="1"/>
    <col min="14602" max="14602" width="15.875" style="138" customWidth="1"/>
    <col min="14603" max="14848" width="9" style="138"/>
    <col min="14849" max="14849" width="4.75" style="138" customWidth="1"/>
    <col min="14850" max="14851" width="6.25" style="138" customWidth="1"/>
    <col min="14852" max="14852" width="31.875" style="138" customWidth="1"/>
    <col min="14853" max="14853" width="15.625" style="138" customWidth="1"/>
    <col min="14854" max="14854" width="14.375" style="138" customWidth="1"/>
    <col min="14855" max="14855" width="13.75" style="138" customWidth="1"/>
    <col min="14856" max="14856" width="13" style="138" customWidth="1"/>
    <col min="14857" max="14857" width="14.125" style="138" customWidth="1"/>
    <col min="14858" max="14858" width="15.875" style="138" customWidth="1"/>
    <col min="14859" max="15104" width="9" style="138"/>
    <col min="15105" max="15105" width="4.75" style="138" customWidth="1"/>
    <col min="15106" max="15107" width="6.25" style="138" customWidth="1"/>
    <col min="15108" max="15108" width="31.875" style="138" customWidth="1"/>
    <col min="15109" max="15109" width="15.625" style="138" customWidth="1"/>
    <col min="15110" max="15110" width="14.375" style="138" customWidth="1"/>
    <col min="15111" max="15111" width="13.75" style="138" customWidth="1"/>
    <col min="15112" max="15112" width="13" style="138" customWidth="1"/>
    <col min="15113" max="15113" width="14.125" style="138" customWidth="1"/>
    <col min="15114" max="15114" width="15.875" style="138" customWidth="1"/>
    <col min="15115" max="15360" width="9" style="138"/>
    <col min="15361" max="15361" width="4.75" style="138" customWidth="1"/>
    <col min="15362" max="15363" width="6.25" style="138" customWidth="1"/>
    <col min="15364" max="15364" width="31.875" style="138" customWidth="1"/>
    <col min="15365" max="15365" width="15.625" style="138" customWidth="1"/>
    <col min="15366" max="15366" width="14.375" style="138" customWidth="1"/>
    <col min="15367" max="15367" width="13.75" style="138" customWidth="1"/>
    <col min="15368" max="15368" width="13" style="138" customWidth="1"/>
    <col min="15369" max="15369" width="14.125" style="138" customWidth="1"/>
    <col min="15370" max="15370" width="15.875" style="138" customWidth="1"/>
    <col min="15371" max="15616" width="9" style="138"/>
    <col min="15617" max="15617" width="4.75" style="138" customWidth="1"/>
    <col min="15618" max="15619" width="6.25" style="138" customWidth="1"/>
    <col min="15620" max="15620" width="31.875" style="138" customWidth="1"/>
    <col min="15621" max="15621" width="15.625" style="138" customWidth="1"/>
    <col min="15622" max="15622" width="14.375" style="138" customWidth="1"/>
    <col min="15623" max="15623" width="13.75" style="138" customWidth="1"/>
    <col min="15624" max="15624" width="13" style="138" customWidth="1"/>
    <col min="15625" max="15625" width="14.125" style="138" customWidth="1"/>
    <col min="15626" max="15626" width="15.875" style="138" customWidth="1"/>
    <col min="15627" max="15872" width="9" style="138"/>
    <col min="15873" max="15873" width="4.75" style="138" customWidth="1"/>
    <col min="15874" max="15875" width="6.25" style="138" customWidth="1"/>
    <col min="15876" max="15876" width="31.875" style="138" customWidth="1"/>
    <col min="15877" max="15877" width="15.625" style="138" customWidth="1"/>
    <col min="15878" max="15878" width="14.375" style="138" customWidth="1"/>
    <col min="15879" max="15879" width="13.75" style="138" customWidth="1"/>
    <col min="15880" max="15880" width="13" style="138" customWidth="1"/>
    <col min="15881" max="15881" width="14.125" style="138" customWidth="1"/>
    <col min="15882" max="15882" width="15.875" style="138" customWidth="1"/>
    <col min="15883" max="16128" width="9" style="138"/>
    <col min="16129" max="16129" width="4.75" style="138" customWidth="1"/>
    <col min="16130" max="16131" width="6.25" style="138" customWidth="1"/>
    <col min="16132" max="16132" width="31.875" style="138" customWidth="1"/>
    <col min="16133" max="16133" width="15.625" style="138" customWidth="1"/>
    <col min="16134" max="16134" width="14.375" style="138" customWidth="1"/>
    <col min="16135" max="16135" width="13.75" style="138" customWidth="1"/>
    <col min="16136" max="16136" width="13" style="138" customWidth="1"/>
    <col min="16137" max="16137" width="14.125" style="138" customWidth="1"/>
    <col min="16138" max="16138" width="15.875" style="138" customWidth="1"/>
    <col min="16139" max="16384" width="9" style="138"/>
  </cols>
  <sheetData>
    <row r="1" spans="1:10" s="128" customFormat="1" ht="16.5" customHeight="1" x14ac:dyDescent="0.25">
      <c r="A1" s="203" t="s">
        <v>502</v>
      </c>
      <c r="B1" s="204"/>
      <c r="C1" s="204"/>
      <c r="D1" s="205"/>
      <c r="E1" s="206" t="s">
        <v>503</v>
      </c>
      <c r="F1" s="207"/>
      <c r="G1" s="206" t="s">
        <v>504</v>
      </c>
      <c r="H1" s="207"/>
      <c r="I1" s="206" t="s">
        <v>505</v>
      </c>
      <c r="J1" s="207"/>
    </row>
    <row r="2" spans="1:10" s="128" customFormat="1" ht="16.5" customHeight="1" x14ac:dyDescent="0.25">
      <c r="A2" s="151" t="s">
        <v>141</v>
      </c>
      <c r="B2" s="130" t="s">
        <v>142</v>
      </c>
      <c r="C2" s="130" t="s">
        <v>143</v>
      </c>
      <c r="D2" s="131" t="s">
        <v>506</v>
      </c>
      <c r="E2" s="132" t="s">
        <v>507</v>
      </c>
      <c r="F2" s="132" t="s">
        <v>508</v>
      </c>
      <c r="G2" s="132" t="s">
        <v>507</v>
      </c>
      <c r="H2" s="132" t="s">
        <v>508</v>
      </c>
      <c r="I2" s="132" t="s">
        <v>507</v>
      </c>
      <c r="J2" s="132" t="s">
        <v>508</v>
      </c>
    </row>
    <row r="3" spans="1:10" s="128" customFormat="1" ht="16.149999999999999" customHeight="1" x14ac:dyDescent="0.25">
      <c r="A3" s="133" t="s">
        <v>272</v>
      </c>
      <c r="B3" s="130" t="s">
        <v>272</v>
      </c>
      <c r="C3" s="130" t="s">
        <v>272</v>
      </c>
      <c r="D3" s="134" t="s">
        <v>509</v>
      </c>
      <c r="E3" s="135">
        <v>53847617</v>
      </c>
      <c r="F3" s="135">
        <v>269554264</v>
      </c>
      <c r="G3" s="135">
        <v>52982085</v>
      </c>
      <c r="H3" s="135">
        <v>164887284</v>
      </c>
      <c r="I3" s="135">
        <v>865532</v>
      </c>
      <c r="J3" s="136">
        <v>104666980</v>
      </c>
    </row>
    <row r="4" spans="1:10" x14ac:dyDescent="0.25">
      <c r="A4" s="133" t="s">
        <v>272</v>
      </c>
      <c r="B4" s="137" t="s">
        <v>272</v>
      </c>
      <c r="C4" s="137" t="s">
        <v>272</v>
      </c>
      <c r="D4" s="134" t="s">
        <v>510</v>
      </c>
      <c r="E4" s="135">
        <v>53847617</v>
      </c>
      <c r="F4" s="135">
        <v>268314264</v>
      </c>
      <c r="G4" s="135">
        <v>52982085</v>
      </c>
      <c r="H4" s="135">
        <v>163647284</v>
      </c>
      <c r="I4" s="135">
        <v>865532</v>
      </c>
      <c r="J4" s="136">
        <v>104666980</v>
      </c>
    </row>
    <row r="5" spans="1:10" x14ac:dyDescent="0.25">
      <c r="A5" s="133" t="s">
        <v>511</v>
      </c>
      <c r="B5" s="137" t="s">
        <v>272</v>
      </c>
      <c r="C5" s="137" t="s">
        <v>272</v>
      </c>
      <c r="D5" s="134" t="s">
        <v>512</v>
      </c>
      <c r="E5" s="135">
        <v>21747520</v>
      </c>
      <c r="F5" s="135">
        <v>99716519</v>
      </c>
      <c r="G5" s="135">
        <v>21747520</v>
      </c>
      <c r="H5" s="135">
        <v>98070982</v>
      </c>
      <c r="I5" s="135">
        <v>0</v>
      </c>
      <c r="J5" s="136">
        <v>1645537</v>
      </c>
    </row>
    <row r="6" spans="1:10" x14ac:dyDescent="0.25">
      <c r="A6" s="133" t="s">
        <v>511</v>
      </c>
      <c r="B6" s="137" t="s">
        <v>511</v>
      </c>
      <c r="C6" s="137" t="s">
        <v>272</v>
      </c>
      <c r="D6" s="134" t="s">
        <v>513</v>
      </c>
      <c r="E6" s="135">
        <v>78846</v>
      </c>
      <c r="F6" s="135">
        <v>1063297</v>
      </c>
      <c r="G6" s="135">
        <v>78846</v>
      </c>
      <c r="H6" s="135">
        <v>1063297</v>
      </c>
      <c r="I6" s="135">
        <v>0</v>
      </c>
      <c r="J6" s="136">
        <v>0</v>
      </c>
    </row>
    <row r="7" spans="1:10" x14ac:dyDescent="0.25">
      <c r="A7" s="133" t="s">
        <v>511</v>
      </c>
      <c r="B7" s="137" t="s">
        <v>511</v>
      </c>
      <c r="C7" s="137" t="s">
        <v>511</v>
      </c>
      <c r="D7" s="134" t="s">
        <v>514</v>
      </c>
      <c r="E7" s="135">
        <v>78846</v>
      </c>
      <c r="F7" s="135">
        <v>1063297</v>
      </c>
      <c r="G7" s="135">
        <v>78846</v>
      </c>
      <c r="H7" s="135">
        <v>1063297</v>
      </c>
      <c r="I7" s="135">
        <v>0</v>
      </c>
      <c r="J7" s="136">
        <v>0</v>
      </c>
    </row>
    <row r="8" spans="1:10" x14ac:dyDescent="0.25">
      <c r="A8" s="133" t="s">
        <v>511</v>
      </c>
      <c r="B8" s="137" t="s">
        <v>515</v>
      </c>
      <c r="C8" s="137" t="s">
        <v>272</v>
      </c>
      <c r="D8" s="134" t="s">
        <v>516</v>
      </c>
      <c r="E8" s="135">
        <v>215789</v>
      </c>
      <c r="F8" s="135">
        <v>770207</v>
      </c>
      <c r="G8" s="135">
        <v>215789</v>
      </c>
      <c r="H8" s="135">
        <v>770207</v>
      </c>
      <c r="I8" s="135">
        <v>0</v>
      </c>
      <c r="J8" s="136">
        <v>0</v>
      </c>
    </row>
    <row r="9" spans="1:10" x14ac:dyDescent="0.25">
      <c r="A9" s="133" t="s">
        <v>511</v>
      </c>
      <c r="B9" s="137" t="s">
        <v>515</v>
      </c>
      <c r="C9" s="137" t="s">
        <v>511</v>
      </c>
      <c r="D9" s="134" t="s">
        <v>276</v>
      </c>
      <c r="E9" s="135">
        <v>215789</v>
      </c>
      <c r="F9" s="135">
        <v>770207</v>
      </c>
      <c r="G9" s="135">
        <v>215789</v>
      </c>
      <c r="H9" s="135">
        <v>770207</v>
      </c>
      <c r="I9" s="135">
        <v>0</v>
      </c>
      <c r="J9" s="136">
        <v>0</v>
      </c>
    </row>
    <row r="10" spans="1:10" x14ac:dyDescent="0.25">
      <c r="A10" s="133" t="s">
        <v>511</v>
      </c>
      <c r="B10" s="137" t="s">
        <v>517</v>
      </c>
      <c r="C10" s="137" t="s">
        <v>272</v>
      </c>
      <c r="D10" s="134" t="s">
        <v>518</v>
      </c>
      <c r="E10" s="135">
        <v>1153753</v>
      </c>
      <c r="F10" s="135">
        <v>5361774</v>
      </c>
      <c r="G10" s="135">
        <v>1153753</v>
      </c>
      <c r="H10" s="135">
        <v>5361774</v>
      </c>
      <c r="I10" s="135">
        <v>0</v>
      </c>
      <c r="J10" s="136">
        <v>0</v>
      </c>
    </row>
    <row r="11" spans="1:10" x14ac:dyDescent="0.25">
      <c r="A11" s="133" t="s">
        <v>511</v>
      </c>
      <c r="B11" s="137" t="s">
        <v>517</v>
      </c>
      <c r="C11" s="137" t="s">
        <v>511</v>
      </c>
      <c r="D11" s="134" t="s">
        <v>519</v>
      </c>
      <c r="E11" s="135">
        <v>1153753</v>
      </c>
      <c r="F11" s="135">
        <v>5361774</v>
      </c>
      <c r="G11" s="135">
        <v>1153753</v>
      </c>
      <c r="H11" s="135">
        <v>5361774</v>
      </c>
      <c r="I11" s="135">
        <v>0</v>
      </c>
      <c r="J11" s="136">
        <v>0</v>
      </c>
    </row>
    <row r="12" spans="1:10" x14ac:dyDescent="0.25">
      <c r="A12" s="133" t="s">
        <v>511</v>
      </c>
      <c r="B12" s="137" t="s">
        <v>520</v>
      </c>
      <c r="C12" s="137" t="s">
        <v>272</v>
      </c>
      <c r="D12" s="134" t="s">
        <v>521</v>
      </c>
      <c r="E12" s="135">
        <v>668171</v>
      </c>
      <c r="F12" s="135">
        <v>2876317</v>
      </c>
      <c r="G12" s="135">
        <v>668171</v>
      </c>
      <c r="H12" s="135">
        <v>2876317</v>
      </c>
      <c r="I12" s="135">
        <v>0</v>
      </c>
      <c r="J12" s="136">
        <v>0</v>
      </c>
    </row>
    <row r="13" spans="1:10" x14ac:dyDescent="0.25">
      <c r="A13" s="133" t="s">
        <v>511</v>
      </c>
      <c r="B13" s="137" t="s">
        <v>520</v>
      </c>
      <c r="C13" s="137" t="s">
        <v>511</v>
      </c>
      <c r="D13" s="134" t="s">
        <v>280</v>
      </c>
      <c r="E13" s="135">
        <v>668171</v>
      </c>
      <c r="F13" s="135">
        <v>2876317</v>
      </c>
      <c r="G13" s="135">
        <v>668171</v>
      </c>
      <c r="H13" s="135">
        <v>2876317</v>
      </c>
      <c r="I13" s="135">
        <v>0</v>
      </c>
      <c r="J13" s="136">
        <v>0</v>
      </c>
    </row>
    <row r="14" spans="1:10" x14ac:dyDescent="0.25">
      <c r="A14" s="133" t="s">
        <v>511</v>
      </c>
      <c r="B14" s="137" t="s">
        <v>522</v>
      </c>
      <c r="C14" s="137" t="s">
        <v>272</v>
      </c>
      <c r="D14" s="134" t="s">
        <v>523</v>
      </c>
      <c r="E14" s="135">
        <v>5330961</v>
      </c>
      <c r="F14" s="135">
        <v>11344278</v>
      </c>
      <c r="G14" s="135">
        <v>5330961</v>
      </c>
      <c r="H14" s="135">
        <v>11344278</v>
      </c>
      <c r="I14" s="135">
        <v>0</v>
      </c>
      <c r="J14" s="136">
        <v>0</v>
      </c>
    </row>
    <row r="15" spans="1:10" x14ac:dyDescent="0.25">
      <c r="A15" s="133" t="s">
        <v>511</v>
      </c>
      <c r="B15" s="137" t="s">
        <v>522</v>
      </c>
      <c r="C15" s="137" t="s">
        <v>511</v>
      </c>
      <c r="D15" s="134" t="s">
        <v>524</v>
      </c>
      <c r="E15" s="135">
        <v>3733744</v>
      </c>
      <c r="F15" s="135">
        <v>3796400</v>
      </c>
      <c r="G15" s="135">
        <v>3733744</v>
      </c>
      <c r="H15" s="135">
        <v>3796400</v>
      </c>
      <c r="I15" s="135">
        <v>0</v>
      </c>
      <c r="J15" s="136">
        <v>0</v>
      </c>
    </row>
    <row r="16" spans="1:10" x14ac:dyDescent="0.25">
      <c r="A16" s="133" t="s">
        <v>511</v>
      </c>
      <c r="B16" s="137" t="s">
        <v>522</v>
      </c>
      <c r="C16" s="137" t="s">
        <v>515</v>
      </c>
      <c r="D16" s="134" t="s">
        <v>525</v>
      </c>
      <c r="E16" s="135">
        <v>1597217</v>
      </c>
      <c r="F16" s="135">
        <v>7547878</v>
      </c>
      <c r="G16" s="135">
        <v>1597217</v>
      </c>
      <c r="H16" s="135">
        <v>7547878</v>
      </c>
      <c r="I16" s="135">
        <v>0</v>
      </c>
      <c r="J16" s="136">
        <v>0</v>
      </c>
    </row>
    <row r="17" spans="1:10" ht="22.5" x14ac:dyDescent="0.25">
      <c r="A17" s="133" t="s">
        <v>511</v>
      </c>
      <c r="B17" s="137" t="s">
        <v>526</v>
      </c>
      <c r="C17" s="137" t="s">
        <v>272</v>
      </c>
      <c r="D17" s="134" t="s">
        <v>527</v>
      </c>
      <c r="E17" s="135">
        <v>14300000</v>
      </c>
      <c r="F17" s="135" t="s">
        <v>671</v>
      </c>
      <c r="G17" s="135">
        <v>14300000</v>
      </c>
      <c r="H17" s="135" t="s">
        <v>672</v>
      </c>
      <c r="I17" s="135">
        <v>0</v>
      </c>
      <c r="J17" s="136">
        <v>1645537</v>
      </c>
    </row>
    <row r="18" spans="1:10" ht="22.5" x14ac:dyDescent="0.25">
      <c r="A18" s="133" t="s">
        <v>511</v>
      </c>
      <c r="B18" s="137" t="s">
        <v>526</v>
      </c>
      <c r="C18" s="137" t="s">
        <v>511</v>
      </c>
      <c r="D18" s="134" t="s">
        <v>530</v>
      </c>
      <c r="E18" s="135">
        <v>14300000</v>
      </c>
      <c r="F18" s="135" t="s">
        <v>671</v>
      </c>
      <c r="G18" s="135">
        <v>14300000</v>
      </c>
      <c r="H18" s="135" t="s">
        <v>672</v>
      </c>
      <c r="I18" s="135">
        <v>0</v>
      </c>
      <c r="J18" s="136">
        <v>1645537</v>
      </c>
    </row>
    <row r="19" spans="1:10" x14ac:dyDescent="0.25">
      <c r="A19" s="133" t="s">
        <v>531</v>
      </c>
      <c r="B19" s="137" t="s">
        <v>272</v>
      </c>
      <c r="C19" s="137" t="s">
        <v>272</v>
      </c>
      <c r="D19" s="134" t="s">
        <v>532</v>
      </c>
      <c r="E19" s="135">
        <v>35005</v>
      </c>
      <c r="F19" s="135">
        <v>583732</v>
      </c>
      <c r="G19" s="135">
        <v>35005</v>
      </c>
      <c r="H19" s="135">
        <v>583732</v>
      </c>
      <c r="I19" s="135">
        <v>0</v>
      </c>
      <c r="J19" s="136">
        <v>0</v>
      </c>
    </row>
    <row r="20" spans="1:10" x14ac:dyDescent="0.25">
      <c r="A20" s="133" t="s">
        <v>531</v>
      </c>
      <c r="B20" s="137" t="s">
        <v>511</v>
      </c>
      <c r="C20" s="137" t="s">
        <v>272</v>
      </c>
      <c r="D20" s="134" t="s">
        <v>533</v>
      </c>
      <c r="E20" s="135">
        <v>23305</v>
      </c>
      <c r="F20" s="135">
        <v>468700</v>
      </c>
      <c r="G20" s="135">
        <v>23305</v>
      </c>
      <c r="H20" s="135">
        <v>468700</v>
      </c>
      <c r="I20" s="135">
        <v>0</v>
      </c>
      <c r="J20" s="136">
        <v>0</v>
      </c>
    </row>
    <row r="21" spans="1:10" x14ac:dyDescent="0.25">
      <c r="A21" s="133" t="s">
        <v>531</v>
      </c>
      <c r="B21" s="137" t="s">
        <v>511</v>
      </c>
      <c r="C21" s="137" t="s">
        <v>511</v>
      </c>
      <c r="D21" s="134" t="s">
        <v>534</v>
      </c>
      <c r="E21" s="135">
        <v>23305</v>
      </c>
      <c r="F21" s="135">
        <v>468700</v>
      </c>
      <c r="G21" s="135">
        <v>23305</v>
      </c>
      <c r="H21" s="135">
        <v>468700</v>
      </c>
      <c r="I21" s="135">
        <v>0</v>
      </c>
      <c r="J21" s="136">
        <v>0</v>
      </c>
    </row>
    <row r="22" spans="1:10" x14ac:dyDescent="0.25">
      <c r="A22" s="133" t="s">
        <v>531</v>
      </c>
      <c r="B22" s="137" t="s">
        <v>515</v>
      </c>
      <c r="C22" s="137" t="s">
        <v>272</v>
      </c>
      <c r="D22" s="134" t="s">
        <v>535</v>
      </c>
      <c r="E22" s="135">
        <v>10000</v>
      </c>
      <c r="F22" s="135">
        <v>110000</v>
      </c>
      <c r="G22" s="135">
        <v>10000</v>
      </c>
      <c r="H22" s="135">
        <v>110000</v>
      </c>
      <c r="I22" s="135">
        <v>0</v>
      </c>
      <c r="J22" s="136">
        <v>0</v>
      </c>
    </row>
    <row r="23" spans="1:10" x14ac:dyDescent="0.25">
      <c r="A23" s="133" t="s">
        <v>531</v>
      </c>
      <c r="B23" s="137" t="s">
        <v>515</v>
      </c>
      <c r="C23" s="137" t="s">
        <v>511</v>
      </c>
      <c r="D23" s="134" t="s">
        <v>536</v>
      </c>
      <c r="E23" s="135">
        <v>10000</v>
      </c>
      <c r="F23" s="135">
        <v>110000</v>
      </c>
      <c r="G23" s="135">
        <v>10000</v>
      </c>
      <c r="H23" s="135">
        <v>110000</v>
      </c>
      <c r="I23" s="135">
        <v>0</v>
      </c>
      <c r="J23" s="136">
        <v>0</v>
      </c>
    </row>
    <row r="24" spans="1:10" x14ac:dyDescent="0.25">
      <c r="A24" s="133" t="s">
        <v>531</v>
      </c>
      <c r="B24" s="137" t="s">
        <v>531</v>
      </c>
      <c r="C24" s="137" t="s">
        <v>272</v>
      </c>
      <c r="D24" s="134" t="s">
        <v>537</v>
      </c>
      <c r="E24" s="135">
        <v>1700</v>
      </c>
      <c r="F24" s="135">
        <v>5032</v>
      </c>
      <c r="G24" s="135">
        <v>1700</v>
      </c>
      <c r="H24" s="135">
        <v>5032</v>
      </c>
      <c r="I24" s="135">
        <v>0</v>
      </c>
      <c r="J24" s="136">
        <v>0</v>
      </c>
    </row>
    <row r="25" spans="1:10" x14ac:dyDescent="0.25">
      <c r="A25" s="133" t="s">
        <v>531</v>
      </c>
      <c r="B25" s="137" t="s">
        <v>531</v>
      </c>
      <c r="C25" s="137" t="s">
        <v>511</v>
      </c>
      <c r="D25" s="134" t="s">
        <v>538</v>
      </c>
      <c r="E25" s="135">
        <v>1700</v>
      </c>
      <c r="F25" s="135">
        <v>5032</v>
      </c>
      <c r="G25" s="135">
        <v>1700</v>
      </c>
      <c r="H25" s="135">
        <v>5032</v>
      </c>
      <c r="I25" s="135">
        <v>0</v>
      </c>
      <c r="J25" s="136">
        <v>0</v>
      </c>
    </row>
    <row r="26" spans="1:10" x14ac:dyDescent="0.25">
      <c r="A26" s="133" t="s">
        <v>517</v>
      </c>
      <c r="B26" s="137" t="s">
        <v>272</v>
      </c>
      <c r="C26" s="137" t="s">
        <v>272</v>
      </c>
      <c r="D26" s="134" t="s">
        <v>539</v>
      </c>
      <c r="E26" s="135">
        <v>8314493</v>
      </c>
      <c r="F26" s="135">
        <v>22168835</v>
      </c>
      <c r="G26" s="135">
        <v>8314493</v>
      </c>
      <c r="H26" s="135">
        <v>22152492</v>
      </c>
      <c r="I26" s="135">
        <v>0</v>
      </c>
      <c r="J26" s="136">
        <v>16343</v>
      </c>
    </row>
    <row r="27" spans="1:10" x14ac:dyDescent="0.25">
      <c r="A27" s="133" t="s">
        <v>517</v>
      </c>
      <c r="B27" s="137" t="s">
        <v>511</v>
      </c>
      <c r="C27" s="137" t="s">
        <v>272</v>
      </c>
      <c r="D27" s="134" t="s">
        <v>540</v>
      </c>
      <c r="E27" s="135">
        <v>21800</v>
      </c>
      <c r="F27" s="135">
        <v>93000</v>
      </c>
      <c r="G27" s="135">
        <v>21800</v>
      </c>
      <c r="H27" s="135">
        <v>93000</v>
      </c>
      <c r="I27" s="135">
        <v>0</v>
      </c>
      <c r="J27" s="136">
        <v>0</v>
      </c>
    </row>
    <row r="28" spans="1:10" x14ac:dyDescent="0.25">
      <c r="A28" s="133" t="s">
        <v>517</v>
      </c>
      <c r="B28" s="137" t="s">
        <v>511</v>
      </c>
      <c r="C28" s="137" t="s">
        <v>515</v>
      </c>
      <c r="D28" s="134" t="s">
        <v>541</v>
      </c>
      <c r="E28" s="135">
        <v>21800</v>
      </c>
      <c r="F28" s="135">
        <v>93000</v>
      </c>
      <c r="G28" s="135">
        <v>21800</v>
      </c>
      <c r="H28" s="135">
        <v>93000</v>
      </c>
      <c r="I28" s="135">
        <v>0</v>
      </c>
      <c r="J28" s="136">
        <v>0</v>
      </c>
    </row>
    <row r="29" spans="1:10" x14ac:dyDescent="0.25">
      <c r="A29" s="133" t="s">
        <v>517</v>
      </c>
      <c r="B29" s="137" t="s">
        <v>515</v>
      </c>
      <c r="C29" s="137" t="s">
        <v>272</v>
      </c>
      <c r="D29" s="134" t="s">
        <v>542</v>
      </c>
      <c r="E29" s="135">
        <v>8292693</v>
      </c>
      <c r="F29" s="135">
        <v>22075835</v>
      </c>
      <c r="G29" s="135">
        <v>8292693</v>
      </c>
      <c r="H29" s="135">
        <v>22059492</v>
      </c>
      <c r="I29" s="135">
        <v>0</v>
      </c>
      <c r="J29" s="136">
        <v>16343</v>
      </c>
    </row>
    <row r="30" spans="1:10" x14ac:dyDescent="0.25">
      <c r="A30" s="133" t="s">
        <v>517</v>
      </c>
      <c r="B30" s="137" t="s">
        <v>515</v>
      </c>
      <c r="C30" s="137" t="s">
        <v>517</v>
      </c>
      <c r="D30" s="134" t="s">
        <v>543</v>
      </c>
      <c r="E30" s="135">
        <v>0</v>
      </c>
      <c r="F30" s="135">
        <v>34</v>
      </c>
      <c r="G30" s="135">
        <v>0</v>
      </c>
      <c r="H30" s="135">
        <v>34</v>
      </c>
      <c r="I30" s="135">
        <v>0</v>
      </c>
      <c r="J30" s="136">
        <v>0</v>
      </c>
    </row>
    <row r="31" spans="1:10" x14ac:dyDescent="0.25">
      <c r="A31" s="133" t="s">
        <v>517</v>
      </c>
      <c r="B31" s="137" t="s">
        <v>515</v>
      </c>
      <c r="C31" s="137" t="s">
        <v>544</v>
      </c>
      <c r="D31" s="134" t="s">
        <v>545</v>
      </c>
      <c r="E31" s="135">
        <v>7130986</v>
      </c>
      <c r="F31" s="135">
        <v>17883004</v>
      </c>
      <c r="G31" s="135">
        <v>7130986</v>
      </c>
      <c r="H31" s="135">
        <v>17866661</v>
      </c>
      <c r="I31" s="135">
        <v>0</v>
      </c>
      <c r="J31" s="136">
        <v>16343</v>
      </c>
    </row>
    <row r="32" spans="1:10" x14ac:dyDescent="0.25">
      <c r="A32" s="133" t="s">
        <v>517</v>
      </c>
      <c r="B32" s="137" t="s">
        <v>515</v>
      </c>
      <c r="C32" s="137" t="s">
        <v>546</v>
      </c>
      <c r="D32" s="134" t="s">
        <v>547</v>
      </c>
      <c r="E32" s="135">
        <v>1161707</v>
      </c>
      <c r="F32" s="135">
        <v>4192797</v>
      </c>
      <c r="G32" s="135">
        <v>1161707</v>
      </c>
      <c r="H32" s="135">
        <v>4192797</v>
      </c>
      <c r="I32" s="135">
        <v>0</v>
      </c>
      <c r="J32" s="136">
        <v>0</v>
      </c>
    </row>
    <row r="33" spans="1:10" x14ac:dyDescent="0.25">
      <c r="A33" s="133" t="s">
        <v>520</v>
      </c>
      <c r="B33" s="137" t="s">
        <v>272</v>
      </c>
      <c r="C33" s="137" t="s">
        <v>272</v>
      </c>
      <c r="D33" s="134" t="s">
        <v>548</v>
      </c>
      <c r="E33" s="135">
        <v>57436</v>
      </c>
      <c r="F33" s="135">
        <v>1330376</v>
      </c>
      <c r="G33" s="135">
        <v>57436</v>
      </c>
      <c r="H33" s="135">
        <v>1330376</v>
      </c>
      <c r="I33" s="135">
        <v>0</v>
      </c>
      <c r="J33" s="136">
        <v>0</v>
      </c>
    </row>
    <row r="34" spans="1:10" x14ac:dyDescent="0.25">
      <c r="A34" s="133" t="s">
        <v>520</v>
      </c>
      <c r="B34" s="137" t="s">
        <v>511</v>
      </c>
      <c r="C34" s="137" t="s">
        <v>272</v>
      </c>
      <c r="D34" s="134" t="s">
        <v>549</v>
      </c>
      <c r="E34" s="135">
        <v>57436</v>
      </c>
      <c r="F34" s="135">
        <v>1330376</v>
      </c>
      <c r="G34" s="135">
        <v>57436</v>
      </c>
      <c r="H34" s="135">
        <v>1330376</v>
      </c>
      <c r="I34" s="135">
        <v>0</v>
      </c>
      <c r="J34" s="136">
        <v>0</v>
      </c>
    </row>
    <row r="35" spans="1:10" x14ac:dyDescent="0.25">
      <c r="A35" s="133" t="s">
        <v>520</v>
      </c>
      <c r="B35" s="137" t="s">
        <v>511</v>
      </c>
      <c r="C35" s="137" t="s">
        <v>511</v>
      </c>
      <c r="D35" s="134" t="s">
        <v>550</v>
      </c>
      <c r="E35" s="135">
        <v>28000</v>
      </c>
      <c r="F35" s="135">
        <v>84000</v>
      </c>
      <c r="G35" s="135">
        <v>28000</v>
      </c>
      <c r="H35" s="135">
        <v>84000</v>
      </c>
      <c r="I35" s="135">
        <v>0</v>
      </c>
      <c r="J35" s="136">
        <v>0</v>
      </c>
    </row>
    <row r="36" spans="1:10" x14ac:dyDescent="0.25">
      <c r="A36" s="133" t="s">
        <v>520</v>
      </c>
      <c r="B36" s="137" t="s">
        <v>511</v>
      </c>
      <c r="C36" s="137" t="s">
        <v>515</v>
      </c>
      <c r="D36" s="134" t="s">
        <v>551</v>
      </c>
      <c r="E36" s="135">
        <v>29436</v>
      </c>
      <c r="F36" s="135">
        <v>1246376</v>
      </c>
      <c r="G36" s="135">
        <v>29436</v>
      </c>
      <c r="H36" s="135">
        <v>1246376</v>
      </c>
      <c r="I36" s="135">
        <v>0</v>
      </c>
      <c r="J36" s="136">
        <v>0</v>
      </c>
    </row>
    <row r="37" spans="1:10" x14ac:dyDescent="0.25">
      <c r="A37" s="133" t="s">
        <v>522</v>
      </c>
      <c r="B37" s="137" t="s">
        <v>272</v>
      </c>
      <c r="C37" s="137" t="s">
        <v>272</v>
      </c>
      <c r="D37" s="134" t="s">
        <v>552</v>
      </c>
      <c r="E37" s="135">
        <v>0</v>
      </c>
      <c r="F37" s="135">
        <v>200000</v>
      </c>
      <c r="G37" s="135">
        <v>0</v>
      </c>
      <c r="H37" s="135">
        <v>200000</v>
      </c>
      <c r="I37" s="135">
        <v>0</v>
      </c>
      <c r="J37" s="136">
        <v>0</v>
      </c>
    </row>
    <row r="38" spans="1:10" x14ac:dyDescent="0.25">
      <c r="A38" s="133" t="s">
        <v>522</v>
      </c>
      <c r="B38" s="137" t="s">
        <v>511</v>
      </c>
      <c r="C38" s="137" t="s">
        <v>272</v>
      </c>
      <c r="D38" s="134" t="s">
        <v>553</v>
      </c>
      <c r="E38" s="135">
        <v>0</v>
      </c>
      <c r="F38" s="135">
        <v>200000</v>
      </c>
      <c r="G38" s="135">
        <v>0</v>
      </c>
      <c r="H38" s="135">
        <v>200000</v>
      </c>
      <c r="I38" s="135">
        <v>0</v>
      </c>
      <c r="J38" s="136">
        <v>0</v>
      </c>
    </row>
    <row r="39" spans="1:10" x14ac:dyDescent="0.25">
      <c r="A39" s="133" t="s">
        <v>522</v>
      </c>
      <c r="B39" s="137" t="s">
        <v>511</v>
      </c>
      <c r="C39" s="137" t="s">
        <v>511</v>
      </c>
      <c r="D39" s="134" t="s">
        <v>554</v>
      </c>
      <c r="E39" s="135">
        <v>0</v>
      </c>
      <c r="F39" s="135">
        <v>200000</v>
      </c>
      <c r="G39" s="135">
        <v>0</v>
      </c>
      <c r="H39" s="135">
        <v>200000</v>
      </c>
      <c r="I39" s="135">
        <v>0</v>
      </c>
      <c r="J39" s="136">
        <v>0</v>
      </c>
    </row>
    <row r="40" spans="1:10" ht="22.5" x14ac:dyDescent="0.25">
      <c r="A40" s="133" t="s">
        <v>555</v>
      </c>
      <c r="B40" s="137" t="s">
        <v>272</v>
      </c>
      <c r="C40" s="137" t="s">
        <v>272</v>
      </c>
      <c r="D40" s="134" t="s">
        <v>556</v>
      </c>
      <c r="E40" s="135">
        <v>18673648</v>
      </c>
      <c r="F40" s="135" t="s">
        <v>673</v>
      </c>
      <c r="G40" s="135">
        <v>17816893</v>
      </c>
      <c r="H40" s="135" t="s">
        <v>674</v>
      </c>
      <c r="I40" s="135">
        <v>856755</v>
      </c>
      <c r="J40" s="136">
        <v>94245828</v>
      </c>
    </row>
    <row r="41" spans="1:10" ht="22.5" x14ac:dyDescent="0.25">
      <c r="A41" s="133" t="s">
        <v>555</v>
      </c>
      <c r="B41" s="137" t="s">
        <v>511</v>
      </c>
      <c r="C41" s="137" t="s">
        <v>272</v>
      </c>
      <c r="D41" s="134" t="s">
        <v>559</v>
      </c>
      <c r="E41" s="135">
        <v>18673648</v>
      </c>
      <c r="F41" s="135" t="s">
        <v>673</v>
      </c>
      <c r="G41" s="135">
        <v>17816893</v>
      </c>
      <c r="H41" s="135" t="s">
        <v>674</v>
      </c>
      <c r="I41" s="135">
        <v>856755</v>
      </c>
      <c r="J41" s="136">
        <v>94245828</v>
      </c>
    </row>
    <row r="42" spans="1:10" x14ac:dyDescent="0.25">
      <c r="A42" s="133" t="s">
        <v>555</v>
      </c>
      <c r="B42" s="137" t="s">
        <v>511</v>
      </c>
      <c r="C42" s="137" t="s">
        <v>511</v>
      </c>
      <c r="D42" s="134" t="s">
        <v>560</v>
      </c>
      <c r="E42" s="135">
        <v>0</v>
      </c>
      <c r="F42" s="135">
        <v>1443327</v>
      </c>
      <c r="G42" s="135">
        <v>0</v>
      </c>
      <c r="H42" s="135">
        <v>1443327</v>
      </c>
      <c r="I42" s="135">
        <v>0</v>
      </c>
      <c r="J42" s="136">
        <v>0</v>
      </c>
    </row>
    <row r="43" spans="1:10" ht="22.5" x14ac:dyDescent="0.25">
      <c r="A43" s="133" t="s">
        <v>555</v>
      </c>
      <c r="B43" s="137" t="s">
        <v>511</v>
      </c>
      <c r="C43" s="137" t="s">
        <v>515</v>
      </c>
      <c r="D43" s="134" t="s">
        <v>561</v>
      </c>
      <c r="E43" s="135">
        <v>18673648</v>
      </c>
      <c r="F43" s="135" t="s">
        <v>675</v>
      </c>
      <c r="G43" s="135">
        <v>17816893</v>
      </c>
      <c r="H43" s="135" t="s">
        <v>676</v>
      </c>
      <c r="I43" s="135">
        <v>856755</v>
      </c>
      <c r="J43" s="136">
        <v>94245828</v>
      </c>
    </row>
    <row r="44" spans="1:10" x14ac:dyDescent="0.25">
      <c r="A44" s="133" t="s">
        <v>564</v>
      </c>
      <c r="B44" s="137" t="s">
        <v>272</v>
      </c>
      <c r="C44" s="137" t="s">
        <v>272</v>
      </c>
      <c r="D44" s="134" t="s">
        <v>565</v>
      </c>
      <c r="E44" s="135">
        <v>5019515</v>
      </c>
      <c r="F44" s="135">
        <v>22505201</v>
      </c>
      <c r="G44" s="135">
        <v>5010738</v>
      </c>
      <c r="H44" s="135">
        <v>13745929</v>
      </c>
      <c r="I44" s="135">
        <v>8777</v>
      </c>
      <c r="J44" s="136">
        <v>8759272</v>
      </c>
    </row>
    <row r="45" spans="1:10" x14ac:dyDescent="0.25">
      <c r="A45" s="133" t="s">
        <v>564</v>
      </c>
      <c r="B45" s="137" t="s">
        <v>511</v>
      </c>
      <c r="C45" s="137" t="s">
        <v>272</v>
      </c>
      <c r="D45" s="134" t="s">
        <v>566</v>
      </c>
      <c r="E45" s="135">
        <v>931000</v>
      </c>
      <c r="F45" s="135">
        <v>981000</v>
      </c>
      <c r="G45" s="135">
        <v>931000</v>
      </c>
      <c r="H45" s="135">
        <v>981000</v>
      </c>
      <c r="I45" s="135">
        <v>0</v>
      </c>
      <c r="J45" s="136">
        <v>0</v>
      </c>
    </row>
    <row r="46" spans="1:10" x14ac:dyDescent="0.25">
      <c r="A46" s="133" t="s">
        <v>564</v>
      </c>
      <c r="B46" s="137" t="s">
        <v>511</v>
      </c>
      <c r="C46" s="137" t="s">
        <v>511</v>
      </c>
      <c r="D46" s="134" t="s">
        <v>567</v>
      </c>
      <c r="E46" s="135">
        <v>931000</v>
      </c>
      <c r="F46" s="135">
        <v>981000</v>
      </c>
      <c r="G46" s="135">
        <v>931000</v>
      </c>
      <c r="H46" s="135">
        <v>981000</v>
      </c>
      <c r="I46" s="135">
        <v>0</v>
      </c>
      <c r="J46" s="136">
        <v>0</v>
      </c>
    </row>
    <row r="47" spans="1:10" x14ac:dyDescent="0.25">
      <c r="A47" s="133" t="s">
        <v>564</v>
      </c>
      <c r="B47" s="137" t="s">
        <v>515</v>
      </c>
      <c r="C47" s="137" t="s">
        <v>272</v>
      </c>
      <c r="D47" s="134" t="s">
        <v>568</v>
      </c>
      <c r="E47" s="135">
        <v>4088515</v>
      </c>
      <c r="F47" s="135">
        <v>21524201</v>
      </c>
      <c r="G47" s="135">
        <v>4079738</v>
      </c>
      <c r="H47" s="135">
        <v>12764929</v>
      </c>
      <c r="I47" s="135">
        <v>8777</v>
      </c>
      <c r="J47" s="136">
        <v>8759272</v>
      </c>
    </row>
    <row r="48" spans="1:10" x14ac:dyDescent="0.25">
      <c r="A48" s="133" t="s">
        <v>564</v>
      </c>
      <c r="B48" s="137" t="s">
        <v>515</v>
      </c>
      <c r="C48" s="137" t="s">
        <v>511</v>
      </c>
      <c r="D48" s="134" t="s">
        <v>569</v>
      </c>
      <c r="E48" s="135">
        <v>27396</v>
      </c>
      <c r="F48" s="135">
        <v>34826</v>
      </c>
      <c r="G48" s="135">
        <v>27396</v>
      </c>
      <c r="H48" s="135">
        <v>34826</v>
      </c>
      <c r="I48" s="135">
        <v>0</v>
      </c>
      <c r="J48" s="136">
        <v>0</v>
      </c>
    </row>
    <row r="49" spans="1:10" x14ac:dyDescent="0.25">
      <c r="A49" s="133" t="s">
        <v>564</v>
      </c>
      <c r="B49" s="137" t="s">
        <v>515</v>
      </c>
      <c r="C49" s="137" t="s">
        <v>517</v>
      </c>
      <c r="D49" s="134" t="s">
        <v>570</v>
      </c>
      <c r="E49" s="135">
        <v>2064391</v>
      </c>
      <c r="F49" s="135">
        <v>16735748</v>
      </c>
      <c r="G49" s="135">
        <v>2055614</v>
      </c>
      <c r="H49" s="135">
        <v>8185470</v>
      </c>
      <c r="I49" s="135">
        <v>8777</v>
      </c>
      <c r="J49" s="136">
        <v>8550278</v>
      </c>
    </row>
    <row r="50" spans="1:10" x14ac:dyDescent="0.25">
      <c r="A50" s="133" t="s">
        <v>564</v>
      </c>
      <c r="B50" s="137" t="s">
        <v>515</v>
      </c>
      <c r="C50" s="137" t="s">
        <v>571</v>
      </c>
      <c r="D50" s="134" t="s">
        <v>572</v>
      </c>
      <c r="E50" s="135">
        <v>1996728</v>
      </c>
      <c r="F50" s="135">
        <v>4753627</v>
      </c>
      <c r="G50" s="135">
        <v>1996728</v>
      </c>
      <c r="H50" s="135">
        <v>4544633</v>
      </c>
      <c r="I50" s="135">
        <v>0</v>
      </c>
      <c r="J50" s="136">
        <v>208994</v>
      </c>
    </row>
    <row r="51" spans="1:10" ht="22.5" x14ac:dyDescent="0.25">
      <c r="A51" s="133" t="s">
        <v>272</v>
      </c>
      <c r="B51" s="137" t="s">
        <v>272</v>
      </c>
      <c r="C51" s="137" t="s">
        <v>272</v>
      </c>
      <c r="D51" s="134" t="s">
        <v>573</v>
      </c>
      <c r="E51" s="135">
        <v>0</v>
      </c>
      <c r="F51" s="135" t="s">
        <v>574</v>
      </c>
      <c r="G51" s="135">
        <v>0</v>
      </c>
      <c r="H51" s="135" t="s">
        <v>574</v>
      </c>
      <c r="I51" s="135">
        <v>0</v>
      </c>
      <c r="J51" s="136">
        <v>0</v>
      </c>
    </row>
    <row r="52" spans="1:10" ht="22.5" x14ac:dyDescent="0.25">
      <c r="A52" s="133" t="s">
        <v>520</v>
      </c>
      <c r="B52" s="137" t="s">
        <v>272</v>
      </c>
      <c r="C52" s="137" t="s">
        <v>272</v>
      </c>
      <c r="D52" s="134" t="s">
        <v>548</v>
      </c>
      <c r="E52" s="135">
        <v>0</v>
      </c>
      <c r="F52" s="135" t="s">
        <v>574</v>
      </c>
      <c r="G52" s="135">
        <v>0</v>
      </c>
      <c r="H52" s="135" t="s">
        <v>574</v>
      </c>
      <c r="I52" s="135">
        <v>0</v>
      </c>
      <c r="J52" s="136">
        <v>0</v>
      </c>
    </row>
    <row r="53" spans="1:10" ht="22.5" x14ac:dyDescent="0.25">
      <c r="A53" s="133" t="s">
        <v>520</v>
      </c>
      <c r="B53" s="137" t="s">
        <v>515</v>
      </c>
      <c r="C53" s="137" t="s">
        <v>272</v>
      </c>
      <c r="D53" s="134" t="s">
        <v>575</v>
      </c>
      <c r="E53" s="135">
        <v>0</v>
      </c>
      <c r="F53" s="135" t="s">
        <v>574</v>
      </c>
      <c r="G53" s="135">
        <v>0</v>
      </c>
      <c r="H53" s="135" t="s">
        <v>574</v>
      </c>
      <c r="I53" s="135">
        <v>0</v>
      </c>
      <c r="J53" s="136">
        <v>0</v>
      </c>
    </row>
    <row r="54" spans="1:10" ht="22.5" x14ac:dyDescent="0.25">
      <c r="A54" s="133" t="s">
        <v>520</v>
      </c>
      <c r="B54" s="137" t="s">
        <v>515</v>
      </c>
      <c r="C54" s="137" t="s">
        <v>511</v>
      </c>
      <c r="D54" s="134" t="s">
        <v>576</v>
      </c>
      <c r="E54" s="135">
        <v>0</v>
      </c>
      <c r="F54" s="135" t="s">
        <v>574</v>
      </c>
      <c r="G54" s="135">
        <v>0</v>
      </c>
      <c r="H54" s="135" t="s">
        <v>574</v>
      </c>
      <c r="I54" s="135">
        <v>0</v>
      </c>
      <c r="J54" s="136">
        <v>0</v>
      </c>
    </row>
    <row r="55" spans="1:10" x14ac:dyDescent="0.25">
      <c r="A55" s="133" t="s">
        <v>272</v>
      </c>
      <c r="B55" s="137" t="s">
        <v>272</v>
      </c>
      <c r="C55" s="137" t="s">
        <v>272</v>
      </c>
      <c r="D55" s="134" t="s">
        <v>577</v>
      </c>
      <c r="E55" s="135">
        <v>53847617</v>
      </c>
      <c r="F55" s="135">
        <v>269554264</v>
      </c>
      <c r="G55" s="135" t="s">
        <v>272</v>
      </c>
      <c r="H55" s="135" t="s">
        <v>272</v>
      </c>
      <c r="I55" s="135" t="s">
        <v>272</v>
      </c>
      <c r="J55" s="136" t="s">
        <v>272</v>
      </c>
    </row>
    <row r="57" spans="1:10" x14ac:dyDescent="0.25">
      <c r="A57" s="203" t="s">
        <v>502</v>
      </c>
      <c r="B57" s="204"/>
      <c r="C57" s="204"/>
      <c r="D57" s="205"/>
      <c r="E57" s="206" t="s">
        <v>503</v>
      </c>
      <c r="F57" s="207"/>
      <c r="G57" s="206" t="s">
        <v>578</v>
      </c>
      <c r="H57" s="207"/>
      <c r="I57" s="206" t="s">
        <v>579</v>
      </c>
      <c r="J57" s="207"/>
    </row>
    <row r="58" spans="1:10" x14ac:dyDescent="0.25">
      <c r="A58" s="151" t="s">
        <v>141</v>
      </c>
      <c r="B58" s="130" t="s">
        <v>142</v>
      </c>
      <c r="C58" s="130" t="s">
        <v>143</v>
      </c>
      <c r="D58" s="131" t="s">
        <v>506</v>
      </c>
      <c r="E58" s="132" t="s">
        <v>507</v>
      </c>
      <c r="F58" s="132" t="s">
        <v>508</v>
      </c>
      <c r="G58" s="132" t="s">
        <v>507</v>
      </c>
      <c r="H58" s="132" t="s">
        <v>508</v>
      </c>
      <c r="I58" s="132" t="s">
        <v>507</v>
      </c>
      <c r="J58" s="132" t="s">
        <v>508</v>
      </c>
    </row>
    <row r="59" spans="1:10" x14ac:dyDescent="0.25">
      <c r="A59" s="133" t="s">
        <v>272</v>
      </c>
      <c r="B59" s="130" t="s">
        <v>272</v>
      </c>
      <c r="C59" s="130" t="s">
        <v>272</v>
      </c>
      <c r="D59" s="134" t="s">
        <v>509</v>
      </c>
      <c r="E59" s="135">
        <v>53141855</v>
      </c>
      <c r="F59" s="135">
        <v>194844680</v>
      </c>
      <c r="G59" s="135">
        <v>33971095</v>
      </c>
      <c r="H59" s="135">
        <v>166404470</v>
      </c>
      <c r="I59" s="135">
        <v>19170760</v>
      </c>
      <c r="J59" s="136">
        <v>28440210</v>
      </c>
    </row>
    <row r="60" spans="1:10" x14ac:dyDescent="0.25">
      <c r="A60" s="133" t="s">
        <v>272</v>
      </c>
      <c r="B60" s="137" t="s">
        <v>272</v>
      </c>
      <c r="C60" s="137" t="s">
        <v>272</v>
      </c>
      <c r="D60" s="134" t="s">
        <v>510</v>
      </c>
      <c r="E60" s="135">
        <v>36872066</v>
      </c>
      <c r="F60" s="135">
        <v>173108387</v>
      </c>
      <c r="G60" s="135">
        <v>33660665</v>
      </c>
      <c r="H60" s="135">
        <v>165371048</v>
      </c>
      <c r="I60" s="135">
        <v>3211401</v>
      </c>
      <c r="J60" s="136">
        <v>7737339</v>
      </c>
    </row>
    <row r="61" spans="1:10" x14ac:dyDescent="0.25">
      <c r="A61" s="133" t="s">
        <v>511</v>
      </c>
      <c r="B61" s="137" t="s">
        <v>272</v>
      </c>
      <c r="C61" s="137" t="s">
        <v>272</v>
      </c>
      <c r="D61" s="134" t="s">
        <v>580</v>
      </c>
      <c r="E61" s="135">
        <v>13847943</v>
      </c>
      <c r="F61" s="135">
        <v>72902875</v>
      </c>
      <c r="G61" s="135">
        <v>13717109</v>
      </c>
      <c r="H61" s="135">
        <v>70151820</v>
      </c>
      <c r="I61" s="135">
        <v>130834</v>
      </c>
      <c r="J61" s="136">
        <v>2751055</v>
      </c>
    </row>
    <row r="62" spans="1:10" x14ac:dyDescent="0.25">
      <c r="A62" s="133" t="s">
        <v>511</v>
      </c>
      <c r="B62" s="137" t="s">
        <v>581</v>
      </c>
      <c r="C62" s="137" t="s">
        <v>272</v>
      </c>
      <c r="D62" s="134" t="s">
        <v>582</v>
      </c>
      <c r="E62" s="135">
        <v>3044748</v>
      </c>
      <c r="F62" s="135">
        <v>20066210</v>
      </c>
      <c r="G62" s="135">
        <v>3044748</v>
      </c>
      <c r="H62" s="135">
        <v>18101513</v>
      </c>
      <c r="I62" s="135">
        <v>0</v>
      </c>
      <c r="J62" s="136">
        <v>1964697</v>
      </c>
    </row>
    <row r="63" spans="1:10" x14ac:dyDescent="0.25">
      <c r="A63" s="133" t="s">
        <v>511</v>
      </c>
      <c r="B63" s="137" t="s">
        <v>581</v>
      </c>
      <c r="C63" s="137" t="s">
        <v>511</v>
      </c>
      <c r="D63" s="134" t="s">
        <v>583</v>
      </c>
      <c r="E63" s="135">
        <v>2535711</v>
      </c>
      <c r="F63" s="135">
        <v>15332126</v>
      </c>
      <c r="G63" s="135">
        <v>2535711</v>
      </c>
      <c r="H63" s="135">
        <v>15332126</v>
      </c>
      <c r="I63" s="135">
        <v>0</v>
      </c>
      <c r="J63" s="136">
        <v>0</v>
      </c>
    </row>
    <row r="64" spans="1:10" x14ac:dyDescent="0.25">
      <c r="A64" s="133" t="s">
        <v>511</v>
      </c>
      <c r="B64" s="137" t="s">
        <v>581</v>
      </c>
      <c r="C64" s="137" t="s">
        <v>515</v>
      </c>
      <c r="D64" s="134" t="s">
        <v>584</v>
      </c>
      <c r="E64" s="135">
        <v>32881</v>
      </c>
      <c r="F64" s="135">
        <v>140620</v>
      </c>
      <c r="G64" s="135">
        <v>32881</v>
      </c>
      <c r="H64" s="135">
        <v>140620</v>
      </c>
      <c r="I64" s="135">
        <v>0</v>
      </c>
      <c r="J64" s="136">
        <v>0</v>
      </c>
    </row>
    <row r="65" spans="1:10" x14ac:dyDescent="0.25">
      <c r="A65" s="133" t="s">
        <v>511</v>
      </c>
      <c r="B65" s="137" t="s">
        <v>581</v>
      </c>
      <c r="C65" s="137" t="s">
        <v>531</v>
      </c>
      <c r="D65" s="134" t="s">
        <v>585</v>
      </c>
      <c r="E65" s="135">
        <v>120965</v>
      </c>
      <c r="F65" s="135">
        <v>408549</v>
      </c>
      <c r="G65" s="135">
        <v>120965</v>
      </c>
      <c r="H65" s="135">
        <v>408549</v>
      </c>
      <c r="I65" s="135">
        <v>0</v>
      </c>
      <c r="J65" s="136">
        <v>0</v>
      </c>
    </row>
    <row r="66" spans="1:10" x14ac:dyDescent="0.25">
      <c r="A66" s="133" t="s">
        <v>511</v>
      </c>
      <c r="B66" s="137" t="s">
        <v>581</v>
      </c>
      <c r="C66" s="137" t="s">
        <v>517</v>
      </c>
      <c r="D66" s="134" t="s">
        <v>586</v>
      </c>
      <c r="E66" s="135">
        <v>1150</v>
      </c>
      <c r="F66" s="135">
        <v>16348</v>
      </c>
      <c r="G66" s="135">
        <v>1150</v>
      </c>
      <c r="H66" s="135">
        <v>16348</v>
      </c>
      <c r="I66" s="135">
        <v>0</v>
      </c>
      <c r="J66" s="136">
        <v>0</v>
      </c>
    </row>
    <row r="67" spans="1:10" x14ac:dyDescent="0.25">
      <c r="A67" s="133" t="s">
        <v>511</v>
      </c>
      <c r="B67" s="137" t="s">
        <v>581</v>
      </c>
      <c r="C67" s="137" t="s">
        <v>587</v>
      </c>
      <c r="D67" s="134" t="s">
        <v>588</v>
      </c>
      <c r="E67" s="135">
        <v>354041</v>
      </c>
      <c r="F67" s="135">
        <v>4168567</v>
      </c>
      <c r="G67" s="135">
        <v>354041</v>
      </c>
      <c r="H67" s="135">
        <v>2203870</v>
      </c>
      <c r="I67" s="135">
        <v>0</v>
      </c>
      <c r="J67" s="136">
        <v>1964697</v>
      </c>
    </row>
    <row r="68" spans="1:10" x14ac:dyDescent="0.25">
      <c r="A68" s="133" t="s">
        <v>511</v>
      </c>
      <c r="B68" s="137" t="s">
        <v>589</v>
      </c>
      <c r="C68" s="137" t="s">
        <v>272</v>
      </c>
      <c r="D68" s="134" t="s">
        <v>590</v>
      </c>
      <c r="E68" s="135">
        <v>6327490</v>
      </c>
      <c r="F68" s="135">
        <v>31989308</v>
      </c>
      <c r="G68" s="135">
        <v>6196656</v>
      </c>
      <c r="H68" s="135">
        <v>31202950</v>
      </c>
      <c r="I68" s="135">
        <v>130834</v>
      </c>
      <c r="J68" s="136">
        <v>786358</v>
      </c>
    </row>
    <row r="69" spans="1:10" x14ac:dyDescent="0.25">
      <c r="A69" s="133" t="s">
        <v>511</v>
      </c>
      <c r="B69" s="137" t="s">
        <v>589</v>
      </c>
      <c r="C69" s="137" t="s">
        <v>515</v>
      </c>
      <c r="D69" s="134" t="s">
        <v>591</v>
      </c>
      <c r="E69" s="135">
        <v>4279164</v>
      </c>
      <c r="F69" s="135">
        <v>23876618</v>
      </c>
      <c r="G69" s="135">
        <v>4250704</v>
      </c>
      <c r="H69" s="135">
        <v>23848158</v>
      </c>
      <c r="I69" s="135">
        <v>28460</v>
      </c>
      <c r="J69" s="136">
        <v>28460</v>
      </c>
    </row>
    <row r="70" spans="1:10" x14ac:dyDescent="0.25">
      <c r="A70" s="133" t="s">
        <v>511</v>
      </c>
      <c r="B70" s="137" t="s">
        <v>589</v>
      </c>
      <c r="C70" s="137" t="s">
        <v>531</v>
      </c>
      <c r="D70" s="134" t="s">
        <v>592</v>
      </c>
      <c r="E70" s="135">
        <v>19366</v>
      </c>
      <c r="F70" s="135">
        <v>40044</v>
      </c>
      <c r="G70" s="135">
        <v>19366</v>
      </c>
      <c r="H70" s="135">
        <v>40044</v>
      </c>
      <c r="I70" s="135">
        <v>0</v>
      </c>
      <c r="J70" s="136">
        <v>0</v>
      </c>
    </row>
    <row r="71" spans="1:10" x14ac:dyDescent="0.25">
      <c r="A71" s="133" t="s">
        <v>511</v>
      </c>
      <c r="B71" s="137" t="s">
        <v>589</v>
      </c>
      <c r="C71" s="137" t="s">
        <v>517</v>
      </c>
      <c r="D71" s="134" t="s">
        <v>593</v>
      </c>
      <c r="E71" s="135">
        <v>583</v>
      </c>
      <c r="F71" s="135">
        <v>3646</v>
      </c>
      <c r="G71" s="135">
        <v>583</v>
      </c>
      <c r="H71" s="135">
        <v>3646</v>
      </c>
      <c r="I71" s="135">
        <v>0</v>
      </c>
      <c r="J71" s="136">
        <v>0</v>
      </c>
    </row>
    <row r="72" spans="1:10" x14ac:dyDescent="0.25">
      <c r="A72" s="133" t="s">
        <v>511</v>
      </c>
      <c r="B72" s="137" t="s">
        <v>589</v>
      </c>
      <c r="C72" s="137" t="s">
        <v>587</v>
      </c>
      <c r="D72" s="134" t="s">
        <v>594</v>
      </c>
      <c r="E72" s="135">
        <v>612087</v>
      </c>
      <c r="F72" s="135">
        <v>3405229</v>
      </c>
      <c r="G72" s="135">
        <v>612087</v>
      </c>
      <c r="H72" s="135">
        <v>3311840</v>
      </c>
      <c r="I72" s="135">
        <v>0</v>
      </c>
      <c r="J72" s="136">
        <v>93389</v>
      </c>
    </row>
    <row r="73" spans="1:10" x14ac:dyDescent="0.25">
      <c r="A73" s="133" t="s">
        <v>511</v>
      </c>
      <c r="B73" s="137" t="s">
        <v>589</v>
      </c>
      <c r="C73" s="137" t="s">
        <v>522</v>
      </c>
      <c r="D73" s="134" t="s">
        <v>595</v>
      </c>
      <c r="E73" s="135">
        <v>1416290</v>
      </c>
      <c r="F73" s="135">
        <v>4663771</v>
      </c>
      <c r="G73" s="135">
        <v>1313916</v>
      </c>
      <c r="H73" s="135">
        <v>3999262</v>
      </c>
      <c r="I73" s="135">
        <v>102374</v>
      </c>
      <c r="J73" s="136">
        <v>664509</v>
      </c>
    </row>
    <row r="74" spans="1:10" x14ac:dyDescent="0.25">
      <c r="A74" s="133" t="s">
        <v>511</v>
      </c>
      <c r="B74" s="137" t="s">
        <v>596</v>
      </c>
      <c r="C74" s="137" t="s">
        <v>272</v>
      </c>
      <c r="D74" s="134" t="s">
        <v>597</v>
      </c>
      <c r="E74" s="135">
        <v>546356</v>
      </c>
      <c r="F74" s="135">
        <v>3609612</v>
      </c>
      <c r="G74" s="135">
        <v>546356</v>
      </c>
      <c r="H74" s="135">
        <v>3609612</v>
      </c>
      <c r="I74" s="135">
        <v>0</v>
      </c>
      <c r="J74" s="136">
        <v>0</v>
      </c>
    </row>
    <row r="75" spans="1:10" x14ac:dyDescent="0.25">
      <c r="A75" s="133" t="s">
        <v>511</v>
      </c>
      <c r="B75" s="137" t="s">
        <v>596</v>
      </c>
      <c r="C75" s="137" t="s">
        <v>515</v>
      </c>
      <c r="D75" s="134" t="s">
        <v>598</v>
      </c>
      <c r="E75" s="135">
        <v>546356</v>
      </c>
      <c r="F75" s="135">
        <v>3609612</v>
      </c>
      <c r="G75" s="135">
        <v>546356</v>
      </c>
      <c r="H75" s="135">
        <v>3609612</v>
      </c>
      <c r="I75" s="135">
        <v>0</v>
      </c>
      <c r="J75" s="136">
        <v>0</v>
      </c>
    </row>
    <row r="76" spans="1:10" x14ac:dyDescent="0.25">
      <c r="A76" s="133" t="s">
        <v>511</v>
      </c>
      <c r="B76" s="137" t="s">
        <v>599</v>
      </c>
      <c r="C76" s="137" t="s">
        <v>272</v>
      </c>
      <c r="D76" s="134" t="s">
        <v>600</v>
      </c>
      <c r="E76" s="135">
        <v>3929349</v>
      </c>
      <c r="F76" s="135">
        <v>17237745</v>
      </c>
      <c r="G76" s="135">
        <v>3929349</v>
      </c>
      <c r="H76" s="135">
        <v>17237745</v>
      </c>
      <c r="I76" s="135">
        <v>0</v>
      </c>
      <c r="J76" s="136">
        <v>0</v>
      </c>
    </row>
    <row r="77" spans="1:10" x14ac:dyDescent="0.25">
      <c r="A77" s="133" t="s">
        <v>511</v>
      </c>
      <c r="B77" s="137" t="s">
        <v>599</v>
      </c>
      <c r="C77" s="137" t="s">
        <v>511</v>
      </c>
      <c r="D77" s="134" t="s">
        <v>583</v>
      </c>
      <c r="E77" s="135">
        <v>716349</v>
      </c>
      <c r="F77" s="135">
        <v>4402745</v>
      </c>
      <c r="G77" s="135">
        <v>716349</v>
      </c>
      <c r="H77" s="135">
        <v>4402745</v>
      </c>
      <c r="I77" s="135">
        <v>0</v>
      </c>
      <c r="J77" s="136">
        <v>0</v>
      </c>
    </row>
    <row r="78" spans="1:10" x14ac:dyDescent="0.25">
      <c r="A78" s="133" t="s">
        <v>511</v>
      </c>
      <c r="B78" s="137" t="s">
        <v>599</v>
      </c>
      <c r="C78" s="137" t="s">
        <v>515</v>
      </c>
      <c r="D78" s="134" t="s">
        <v>601</v>
      </c>
      <c r="E78" s="135">
        <v>3213000</v>
      </c>
      <c r="F78" s="135">
        <v>12835000</v>
      </c>
      <c r="G78" s="135">
        <v>3213000</v>
      </c>
      <c r="H78" s="135">
        <v>12835000</v>
      </c>
      <c r="I78" s="135">
        <v>0</v>
      </c>
      <c r="J78" s="136">
        <v>0</v>
      </c>
    </row>
    <row r="79" spans="1:10" x14ac:dyDescent="0.25">
      <c r="A79" s="133" t="s">
        <v>515</v>
      </c>
      <c r="B79" s="137" t="s">
        <v>272</v>
      </c>
      <c r="C79" s="137" t="s">
        <v>272</v>
      </c>
      <c r="D79" s="134" t="s">
        <v>602</v>
      </c>
      <c r="E79" s="135">
        <v>2234487</v>
      </c>
      <c r="F79" s="135">
        <v>6658731</v>
      </c>
      <c r="G79" s="135">
        <v>2234487</v>
      </c>
      <c r="H79" s="135">
        <v>6658731</v>
      </c>
      <c r="I79" s="135">
        <v>0</v>
      </c>
      <c r="J79" s="136">
        <v>0</v>
      </c>
    </row>
    <row r="80" spans="1:10" x14ac:dyDescent="0.25">
      <c r="A80" s="133" t="s">
        <v>515</v>
      </c>
      <c r="B80" s="137" t="s">
        <v>603</v>
      </c>
      <c r="C80" s="137" t="s">
        <v>272</v>
      </c>
      <c r="D80" s="134" t="s">
        <v>604</v>
      </c>
      <c r="E80" s="135">
        <v>581387</v>
      </c>
      <c r="F80" s="135">
        <v>3358731</v>
      </c>
      <c r="G80" s="135">
        <v>581387</v>
      </c>
      <c r="H80" s="135">
        <v>3358731</v>
      </c>
      <c r="I80" s="135">
        <v>0</v>
      </c>
      <c r="J80" s="136">
        <v>0</v>
      </c>
    </row>
    <row r="81" spans="1:10" x14ac:dyDescent="0.25">
      <c r="A81" s="133" t="s">
        <v>515</v>
      </c>
      <c r="B81" s="137" t="s">
        <v>603</v>
      </c>
      <c r="C81" s="137" t="s">
        <v>515</v>
      </c>
      <c r="D81" s="134" t="s">
        <v>677</v>
      </c>
      <c r="E81" s="135">
        <v>4723</v>
      </c>
      <c r="F81" s="135">
        <v>4723</v>
      </c>
      <c r="G81" s="135">
        <v>4723</v>
      </c>
      <c r="H81" s="135">
        <v>4723</v>
      </c>
      <c r="I81" s="135">
        <v>0</v>
      </c>
      <c r="J81" s="136">
        <v>0</v>
      </c>
    </row>
    <row r="82" spans="1:10" x14ac:dyDescent="0.25">
      <c r="A82" s="133" t="s">
        <v>515</v>
      </c>
      <c r="B82" s="137" t="s">
        <v>603</v>
      </c>
      <c r="C82" s="137" t="s">
        <v>531</v>
      </c>
      <c r="D82" s="134" t="s">
        <v>605</v>
      </c>
      <c r="E82" s="135">
        <v>576664</v>
      </c>
      <c r="F82" s="135">
        <v>3354008</v>
      </c>
      <c r="G82" s="135">
        <v>576664</v>
      </c>
      <c r="H82" s="135">
        <v>3354008</v>
      </c>
      <c r="I82" s="135">
        <v>0</v>
      </c>
      <c r="J82" s="136">
        <v>0</v>
      </c>
    </row>
    <row r="83" spans="1:10" x14ac:dyDescent="0.25">
      <c r="A83" s="133" t="s">
        <v>515</v>
      </c>
      <c r="B83" s="137" t="s">
        <v>606</v>
      </c>
      <c r="C83" s="137" t="s">
        <v>272</v>
      </c>
      <c r="D83" s="134" t="s">
        <v>607</v>
      </c>
      <c r="E83" s="135">
        <v>1653100</v>
      </c>
      <c r="F83" s="135">
        <v>3300000</v>
      </c>
      <c r="G83" s="135">
        <v>1653100</v>
      </c>
      <c r="H83" s="135">
        <v>3300000</v>
      </c>
      <c r="I83" s="135">
        <v>0</v>
      </c>
      <c r="J83" s="136">
        <v>0</v>
      </c>
    </row>
    <row r="84" spans="1:10" x14ac:dyDescent="0.25">
      <c r="A84" s="133" t="s">
        <v>515</v>
      </c>
      <c r="B84" s="137" t="s">
        <v>606</v>
      </c>
      <c r="C84" s="137" t="s">
        <v>515</v>
      </c>
      <c r="D84" s="134" t="s">
        <v>608</v>
      </c>
      <c r="E84" s="135">
        <v>1653100</v>
      </c>
      <c r="F84" s="135">
        <v>3300000</v>
      </c>
      <c r="G84" s="135">
        <v>1653100</v>
      </c>
      <c r="H84" s="135">
        <v>3300000</v>
      </c>
      <c r="I84" s="135">
        <v>0</v>
      </c>
      <c r="J84" s="136">
        <v>0</v>
      </c>
    </row>
    <row r="85" spans="1:10" x14ac:dyDescent="0.25">
      <c r="A85" s="133" t="s">
        <v>531</v>
      </c>
      <c r="B85" s="137" t="s">
        <v>272</v>
      </c>
      <c r="C85" s="137" t="s">
        <v>272</v>
      </c>
      <c r="D85" s="134" t="s">
        <v>609</v>
      </c>
      <c r="E85" s="135">
        <v>7924721</v>
      </c>
      <c r="F85" s="135">
        <v>21133517</v>
      </c>
      <c r="G85" s="135">
        <v>4947154</v>
      </c>
      <c r="H85" s="135">
        <v>17930268</v>
      </c>
      <c r="I85" s="135">
        <v>2977567</v>
      </c>
      <c r="J85" s="136">
        <v>3203249</v>
      </c>
    </row>
    <row r="86" spans="1:10" x14ac:dyDescent="0.25">
      <c r="A86" s="133" t="s">
        <v>531</v>
      </c>
      <c r="B86" s="137" t="s">
        <v>610</v>
      </c>
      <c r="C86" s="137" t="s">
        <v>272</v>
      </c>
      <c r="D86" s="134" t="s">
        <v>611</v>
      </c>
      <c r="E86" s="135">
        <v>675510</v>
      </c>
      <c r="F86" s="135">
        <v>3431361</v>
      </c>
      <c r="G86" s="135">
        <v>675510</v>
      </c>
      <c r="H86" s="135">
        <v>3431361</v>
      </c>
      <c r="I86" s="135">
        <v>0</v>
      </c>
      <c r="J86" s="136">
        <v>0</v>
      </c>
    </row>
    <row r="87" spans="1:10" x14ac:dyDescent="0.25">
      <c r="A87" s="133" t="s">
        <v>531</v>
      </c>
      <c r="B87" s="137" t="s">
        <v>610</v>
      </c>
      <c r="C87" s="137" t="s">
        <v>515</v>
      </c>
      <c r="D87" s="134" t="s">
        <v>612</v>
      </c>
      <c r="E87" s="135">
        <v>675510</v>
      </c>
      <c r="F87" s="135">
        <v>3428361</v>
      </c>
      <c r="G87" s="135">
        <v>675510</v>
      </c>
      <c r="H87" s="135">
        <v>3428361</v>
      </c>
      <c r="I87" s="135">
        <v>0</v>
      </c>
      <c r="J87" s="136">
        <v>0</v>
      </c>
    </row>
    <row r="88" spans="1:10" x14ac:dyDescent="0.25">
      <c r="A88" s="133" t="s">
        <v>531</v>
      </c>
      <c r="B88" s="137" t="s">
        <v>610</v>
      </c>
      <c r="C88" s="137" t="s">
        <v>517</v>
      </c>
      <c r="D88" s="134" t="s">
        <v>669</v>
      </c>
      <c r="E88" s="135">
        <v>0</v>
      </c>
      <c r="F88" s="135">
        <v>3000</v>
      </c>
      <c r="G88" s="135">
        <v>0</v>
      </c>
      <c r="H88" s="135">
        <v>3000</v>
      </c>
      <c r="I88" s="135">
        <v>0</v>
      </c>
      <c r="J88" s="136">
        <v>0</v>
      </c>
    </row>
    <row r="89" spans="1:10" x14ac:dyDescent="0.25">
      <c r="A89" s="133" t="s">
        <v>531</v>
      </c>
      <c r="B89" s="137" t="s">
        <v>613</v>
      </c>
      <c r="C89" s="137" t="s">
        <v>272</v>
      </c>
      <c r="D89" s="134" t="s">
        <v>614</v>
      </c>
      <c r="E89" s="135">
        <v>37655</v>
      </c>
      <c r="F89" s="135">
        <v>50836</v>
      </c>
      <c r="G89" s="135">
        <v>37655</v>
      </c>
      <c r="H89" s="135">
        <v>50836</v>
      </c>
      <c r="I89" s="135">
        <v>0</v>
      </c>
      <c r="J89" s="136">
        <v>0</v>
      </c>
    </row>
    <row r="90" spans="1:10" x14ac:dyDescent="0.25">
      <c r="A90" s="133" t="s">
        <v>531</v>
      </c>
      <c r="B90" s="137" t="s">
        <v>613</v>
      </c>
      <c r="C90" s="137" t="s">
        <v>515</v>
      </c>
      <c r="D90" s="134" t="s">
        <v>615</v>
      </c>
      <c r="E90" s="135">
        <v>37655</v>
      </c>
      <c r="F90" s="135">
        <v>50836</v>
      </c>
      <c r="G90" s="135">
        <v>37655</v>
      </c>
      <c r="H90" s="135">
        <v>50836</v>
      </c>
      <c r="I90" s="135">
        <v>0</v>
      </c>
      <c r="J90" s="136">
        <v>0</v>
      </c>
    </row>
    <row r="91" spans="1:10" x14ac:dyDescent="0.25">
      <c r="A91" s="133" t="s">
        <v>531</v>
      </c>
      <c r="B91" s="137" t="s">
        <v>616</v>
      </c>
      <c r="C91" s="137" t="s">
        <v>272</v>
      </c>
      <c r="D91" s="134" t="s">
        <v>617</v>
      </c>
      <c r="E91" s="135">
        <v>2152777</v>
      </c>
      <c r="F91" s="135">
        <v>6656564</v>
      </c>
      <c r="G91" s="135">
        <v>1597710</v>
      </c>
      <c r="H91" s="135">
        <v>5931453</v>
      </c>
      <c r="I91" s="135">
        <v>555067</v>
      </c>
      <c r="J91" s="136">
        <v>725111</v>
      </c>
    </row>
    <row r="92" spans="1:10" x14ac:dyDescent="0.25">
      <c r="A92" s="133" t="s">
        <v>531</v>
      </c>
      <c r="B92" s="137" t="s">
        <v>616</v>
      </c>
      <c r="C92" s="137" t="s">
        <v>515</v>
      </c>
      <c r="D92" s="134" t="s">
        <v>618</v>
      </c>
      <c r="E92" s="135">
        <v>2152777</v>
      </c>
      <c r="F92" s="135">
        <v>6656564</v>
      </c>
      <c r="G92" s="135">
        <v>1597710</v>
      </c>
      <c r="H92" s="135">
        <v>5931453</v>
      </c>
      <c r="I92" s="135">
        <v>555067</v>
      </c>
      <c r="J92" s="136">
        <v>725111</v>
      </c>
    </row>
    <row r="93" spans="1:10" x14ac:dyDescent="0.25">
      <c r="A93" s="133" t="s">
        <v>531</v>
      </c>
      <c r="B93" s="137" t="s">
        <v>619</v>
      </c>
      <c r="C93" s="137" t="s">
        <v>272</v>
      </c>
      <c r="D93" s="134" t="s">
        <v>620</v>
      </c>
      <c r="E93" s="135">
        <v>5058779</v>
      </c>
      <c r="F93" s="135">
        <v>10994756</v>
      </c>
      <c r="G93" s="135">
        <v>2636279</v>
      </c>
      <c r="H93" s="135">
        <v>8516618</v>
      </c>
      <c r="I93" s="135">
        <v>2422500</v>
      </c>
      <c r="J93" s="136">
        <v>2478138</v>
      </c>
    </row>
    <row r="94" spans="1:10" x14ac:dyDescent="0.25">
      <c r="A94" s="133" t="s">
        <v>531</v>
      </c>
      <c r="B94" s="137" t="s">
        <v>619</v>
      </c>
      <c r="C94" s="137" t="s">
        <v>531</v>
      </c>
      <c r="D94" s="134" t="s">
        <v>621</v>
      </c>
      <c r="E94" s="135">
        <v>24900</v>
      </c>
      <c r="F94" s="135">
        <v>62900</v>
      </c>
      <c r="G94" s="135">
        <v>24900</v>
      </c>
      <c r="H94" s="135">
        <v>62900</v>
      </c>
      <c r="I94" s="135">
        <v>0</v>
      </c>
      <c r="J94" s="136">
        <v>0</v>
      </c>
    </row>
    <row r="95" spans="1:10" x14ac:dyDescent="0.25">
      <c r="A95" s="133" t="s">
        <v>531</v>
      </c>
      <c r="B95" s="137" t="s">
        <v>619</v>
      </c>
      <c r="C95" s="137" t="s">
        <v>587</v>
      </c>
      <c r="D95" s="134" t="s">
        <v>622</v>
      </c>
      <c r="E95" s="135">
        <v>4703011</v>
      </c>
      <c r="F95" s="135">
        <v>9350565</v>
      </c>
      <c r="G95" s="135">
        <v>2280511</v>
      </c>
      <c r="H95" s="135">
        <v>6872427</v>
      </c>
      <c r="I95" s="135">
        <v>2422500</v>
      </c>
      <c r="J95" s="136">
        <v>2478138</v>
      </c>
    </row>
    <row r="96" spans="1:10" x14ac:dyDescent="0.25">
      <c r="A96" s="133" t="s">
        <v>531</v>
      </c>
      <c r="B96" s="137" t="s">
        <v>619</v>
      </c>
      <c r="C96" s="137" t="s">
        <v>520</v>
      </c>
      <c r="D96" s="134" t="s">
        <v>623</v>
      </c>
      <c r="E96" s="135">
        <v>330868</v>
      </c>
      <c r="F96" s="135">
        <v>1581291</v>
      </c>
      <c r="G96" s="135">
        <v>330868</v>
      </c>
      <c r="H96" s="135">
        <v>1581291</v>
      </c>
      <c r="I96" s="135">
        <v>0</v>
      </c>
      <c r="J96" s="136">
        <v>0</v>
      </c>
    </row>
    <row r="97" spans="1:10" x14ac:dyDescent="0.25">
      <c r="A97" s="133" t="s">
        <v>517</v>
      </c>
      <c r="B97" s="137" t="s">
        <v>272</v>
      </c>
      <c r="C97" s="137" t="s">
        <v>272</v>
      </c>
      <c r="D97" s="134" t="s">
        <v>624</v>
      </c>
      <c r="E97" s="135">
        <v>3160536</v>
      </c>
      <c r="F97" s="135">
        <v>9091980</v>
      </c>
      <c r="G97" s="135">
        <v>3160536</v>
      </c>
      <c r="H97" s="135">
        <v>9091980</v>
      </c>
      <c r="I97" s="135">
        <v>0</v>
      </c>
      <c r="J97" s="136">
        <v>0</v>
      </c>
    </row>
    <row r="98" spans="1:10" x14ac:dyDescent="0.25">
      <c r="A98" s="133" t="s">
        <v>517</v>
      </c>
      <c r="B98" s="137" t="s">
        <v>625</v>
      </c>
      <c r="C98" s="137" t="s">
        <v>272</v>
      </c>
      <c r="D98" s="134" t="s">
        <v>626</v>
      </c>
      <c r="E98" s="135">
        <v>58198</v>
      </c>
      <c r="F98" s="135">
        <v>264787</v>
      </c>
      <c r="G98" s="135">
        <v>58198</v>
      </c>
      <c r="H98" s="135">
        <v>264787</v>
      </c>
      <c r="I98" s="135">
        <v>0</v>
      </c>
      <c r="J98" s="136">
        <v>0</v>
      </c>
    </row>
    <row r="99" spans="1:10" x14ac:dyDescent="0.25">
      <c r="A99" s="133" t="s">
        <v>517</v>
      </c>
      <c r="B99" s="137" t="s">
        <v>625</v>
      </c>
      <c r="C99" s="137" t="s">
        <v>515</v>
      </c>
      <c r="D99" s="134" t="s">
        <v>627</v>
      </c>
      <c r="E99" s="135">
        <v>58198</v>
      </c>
      <c r="F99" s="135">
        <v>264787</v>
      </c>
      <c r="G99" s="135">
        <v>58198</v>
      </c>
      <c r="H99" s="135">
        <v>264787</v>
      </c>
      <c r="I99" s="135">
        <v>0</v>
      </c>
      <c r="J99" s="136">
        <v>0</v>
      </c>
    </row>
    <row r="100" spans="1:10" x14ac:dyDescent="0.25">
      <c r="A100" s="133" t="s">
        <v>517</v>
      </c>
      <c r="B100" s="137" t="s">
        <v>628</v>
      </c>
      <c r="C100" s="137" t="s">
        <v>272</v>
      </c>
      <c r="D100" s="134" t="s">
        <v>629</v>
      </c>
      <c r="E100" s="135">
        <v>3102338</v>
      </c>
      <c r="F100" s="135">
        <v>8827193</v>
      </c>
      <c r="G100" s="135">
        <v>3102338</v>
      </c>
      <c r="H100" s="135">
        <v>8827193</v>
      </c>
      <c r="I100" s="135">
        <v>0</v>
      </c>
      <c r="J100" s="136">
        <v>0</v>
      </c>
    </row>
    <row r="101" spans="1:10" x14ac:dyDescent="0.25">
      <c r="A101" s="133" t="s">
        <v>517</v>
      </c>
      <c r="B101" s="137" t="s">
        <v>628</v>
      </c>
      <c r="C101" s="137" t="s">
        <v>515</v>
      </c>
      <c r="D101" s="134" t="s">
        <v>630</v>
      </c>
      <c r="E101" s="135">
        <v>3102338</v>
      </c>
      <c r="F101" s="135">
        <v>8827193</v>
      </c>
      <c r="G101" s="135">
        <v>3102338</v>
      </c>
      <c r="H101" s="135">
        <v>8827193</v>
      </c>
      <c r="I101" s="135">
        <v>0</v>
      </c>
      <c r="J101" s="136">
        <v>0</v>
      </c>
    </row>
    <row r="102" spans="1:10" x14ac:dyDescent="0.25">
      <c r="A102" s="133" t="s">
        <v>587</v>
      </c>
      <c r="B102" s="137" t="s">
        <v>272</v>
      </c>
      <c r="C102" s="137" t="s">
        <v>272</v>
      </c>
      <c r="D102" s="134" t="s">
        <v>631</v>
      </c>
      <c r="E102" s="135">
        <v>7843161</v>
      </c>
      <c r="F102" s="135">
        <v>45968684</v>
      </c>
      <c r="G102" s="135">
        <v>7740161</v>
      </c>
      <c r="H102" s="135">
        <v>44185649</v>
      </c>
      <c r="I102" s="135">
        <v>103000</v>
      </c>
      <c r="J102" s="136">
        <v>1783035</v>
      </c>
    </row>
    <row r="103" spans="1:10" x14ac:dyDescent="0.25">
      <c r="A103" s="133" t="s">
        <v>587</v>
      </c>
      <c r="B103" s="137" t="s">
        <v>632</v>
      </c>
      <c r="C103" s="137" t="s">
        <v>272</v>
      </c>
      <c r="D103" s="134" t="s">
        <v>633</v>
      </c>
      <c r="E103" s="135">
        <v>11200</v>
      </c>
      <c r="F103" s="135">
        <v>121341</v>
      </c>
      <c r="G103" s="135">
        <v>5400</v>
      </c>
      <c r="H103" s="135">
        <v>115541</v>
      </c>
      <c r="I103" s="135">
        <v>5800</v>
      </c>
      <c r="J103" s="136">
        <v>5800</v>
      </c>
    </row>
    <row r="104" spans="1:10" x14ac:dyDescent="0.25">
      <c r="A104" s="133" t="s">
        <v>587</v>
      </c>
      <c r="B104" s="137" t="s">
        <v>632</v>
      </c>
      <c r="C104" s="137" t="s">
        <v>515</v>
      </c>
      <c r="D104" s="134" t="s">
        <v>634</v>
      </c>
      <c r="E104" s="135">
        <v>11200</v>
      </c>
      <c r="F104" s="135">
        <v>121341</v>
      </c>
      <c r="G104" s="135">
        <v>5400</v>
      </c>
      <c r="H104" s="135">
        <v>115541</v>
      </c>
      <c r="I104" s="135">
        <v>5800</v>
      </c>
      <c r="J104" s="136">
        <v>5800</v>
      </c>
    </row>
    <row r="105" spans="1:10" x14ac:dyDescent="0.25">
      <c r="A105" s="133" t="s">
        <v>587</v>
      </c>
      <c r="B105" s="137" t="s">
        <v>635</v>
      </c>
      <c r="C105" s="137" t="s">
        <v>272</v>
      </c>
      <c r="D105" s="134" t="s">
        <v>636</v>
      </c>
      <c r="E105" s="135">
        <v>7831961</v>
      </c>
      <c r="F105" s="135">
        <v>45847343</v>
      </c>
      <c r="G105" s="135">
        <v>7734761</v>
      </c>
      <c r="H105" s="135">
        <v>44070108</v>
      </c>
      <c r="I105" s="135">
        <v>97200</v>
      </c>
      <c r="J105" s="136">
        <v>1777235</v>
      </c>
    </row>
    <row r="106" spans="1:10" x14ac:dyDescent="0.25">
      <c r="A106" s="133" t="s">
        <v>587</v>
      </c>
      <c r="B106" s="137" t="s">
        <v>635</v>
      </c>
      <c r="C106" s="137" t="s">
        <v>511</v>
      </c>
      <c r="D106" s="134" t="s">
        <v>583</v>
      </c>
      <c r="E106" s="135">
        <v>4924047</v>
      </c>
      <c r="F106" s="135">
        <v>35807486</v>
      </c>
      <c r="G106" s="135">
        <v>4924047</v>
      </c>
      <c r="H106" s="135">
        <v>35807486</v>
      </c>
      <c r="I106" s="135">
        <v>0</v>
      </c>
      <c r="J106" s="136">
        <v>0</v>
      </c>
    </row>
    <row r="107" spans="1:10" x14ac:dyDescent="0.25">
      <c r="A107" s="133" t="s">
        <v>587</v>
      </c>
      <c r="B107" s="137" t="s">
        <v>635</v>
      </c>
      <c r="C107" s="137" t="s">
        <v>515</v>
      </c>
      <c r="D107" s="134" t="s">
        <v>637</v>
      </c>
      <c r="E107" s="135">
        <v>0</v>
      </c>
      <c r="F107" s="135">
        <v>197000</v>
      </c>
      <c r="G107" s="135">
        <v>0</v>
      </c>
      <c r="H107" s="135">
        <v>197000</v>
      </c>
      <c r="I107" s="135">
        <v>0</v>
      </c>
      <c r="J107" s="136">
        <v>0</v>
      </c>
    </row>
    <row r="108" spans="1:10" x14ac:dyDescent="0.25">
      <c r="A108" s="133" t="s">
        <v>587</v>
      </c>
      <c r="B108" s="137" t="s">
        <v>635</v>
      </c>
      <c r="C108" s="137" t="s">
        <v>531</v>
      </c>
      <c r="D108" s="134" t="s">
        <v>638</v>
      </c>
      <c r="E108" s="135">
        <v>2907914</v>
      </c>
      <c r="F108" s="135">
        <v>9842857</v>
      </c>
      <c r="G108" s="135">
        <v>2810714</v>
      </c>
      <c r="H108" s="135">
        <v>8065622</v>
      </c>
      <c r="I108" s="135">
        <v>97200</v>
      </c>
      <c r="J108" s="136">
        <v>1777235</v>
      </c>
    </row>
    <row r="109" spans="1:10" x14ac:dyDescent="0.25">
      <c r="A109" s="133" t="s">
        <v>520</v>
      </c>
      <c r="B109" s="137" t="s">
        <v>272</v>
      </c>
      <c r="C109" s="137" t="s">
        <v>272</v>
      </c>
      <c r="D109" s="134" t="s">
        <v>639</v>
      </c>
      <c r="E109" s="135">
        <v>1861218</v>
      </c>
      <c r="F109" s="135">
        <v>16681020</v>
      </c>
      <c r="G109" s="135">
        <v>1861218</v>
      </c>
      <c r="H109" s="135">
        <v>16681020</v>
      </c>
      <c r="I109" s="135">
        <v>0</v>
      </c>
      <c r="J109" s="136">
        <v>0</v>
      </c>
    </row>
    <row r="110" spans="1:10" x14ac:dyDescent="0.25">
      <c r="A110" s="133" t="s">
        <v>520</v>
      </c>
      <c r="B110" s="137" t="s">
        <v>640</v>
      </c>
      <c r="C110" s="137" t="s">
        <v>272</v>
      </c>
      <c r="D110" s="134" t="s">
        <v>641</v>
      </c>
      <c r="E110" s="135">
        <v>1861218</v>
      </c>
      <c r="F110" s="135">
        <v>16681020</v>
      </c>
      <c r="G110" s="135">
        <v>1861218</v>
      </c>
      <c r="H110" s="135">
        <v>16681020</v>
      </c>
      <c r="I110" s="135">
        <v>0</v>
      </c>
      <c r="J110" s="136">
        <v>0</v>
      </c>
    </row>
    <row r="111" spans="1:10" x14ac:dyDescent="0.25">
      <c r="A111" s="133" t="s">
        <v>520</v>
      </c>
      <c r="B111" s="137" t="s">
        <v>640</v>
      </c>
      <c r="C111" s="137" t="s">
        <v>511</v>
      </c>
      <c r="D111" s="134" t="s">
        <v>642</v>
      </c>
      <c r="E111" s="135">
        <v>1809937</v>
      </c>
      <c r="F111" s="135">
        <v>16424615</v>
      </c>
      <c r="G111" s="135">
        <v>1809937</v>
      </c>
      <c r="H111" s="135">
        <v>16424615</v>
      </c>
      <c r="I111" s="135">
        <v>0</v>
      </c>
      <c r="J111" s="136">
        <v>0</v>
      </c>
    </row>
    <row r="112" spans="1:10" x14ac:dyDescent="0.25">
      <c r="A112" s="133" t="s">
        <v>520</v>
      </c>
      <c r="B112" s="137" t="s">
        <v>640</v>
      </c>
      <c r="C112" s="137" t="s">
        <v>515</v>
      </c>
      <c r="D112" s="134" t="s">
        <v>643</v>
      </c>
      <c r="E112" s="135">
        <v>51281</v>
      </c>
      <c r="F112" s="135">
        <v>256405</v>
      </c>
      <c r="G112" s="135">
        <v>51281</v>
      </c>
      <c r="H112" s="135">
        <v>256405</v>
      </c>
      <c r="I112" s="135">
        <v>0</v>
      </c>
      <c r="J112" s="136">
        <v>0</v>
      </c>
    </row>
    <row r="113" spans="1:10" x14ac:dyDescent="0.25">
      <c r="A113" s="133" t="s">
        <v>526</v>
      </c>
      <c r="B113" s="137" t="s">
        <v>272</v>
      </c>
      <c r="C113" s="137" t="s">
        <v>272</v>
      </c>
      <c r="D113" s="134" t="s">
        <v>644</v>
      </c>
      <c r="E113" s="135">
        <v>0</v>
      </c>
      <c r="F113" s="135">
        <v>671580</v>
      </c>
      <c r="G113" s="135">
        <v>0</v>
      </c>
      <c r="H113" s="135">
        <v>671580</v>
      </c>
      <c r="I113" s="135">
        <v>0</v>
      </c>
      <c r="J113" s="136">
        <v>0</v>
      </c>
    </row>
    <row r="114" spans="1:10" x14ac:dyDescent="0.25">
      <c r="A114" s="133" t="s">
        <v>526</v>
      </c>
      <c r="B114" s="137" t="s">
        <v>645</v>
      </c>
      <c r="C114" s="137" t="s">
        <v>272</v>
      </c>
      <c r="D114" s="134" t="s">
        <v>395</v>
      </c>
      <c r="E114" s="135">
        <v>0</v>
      </c>
      <c r="F114" s="135">
        <v>671580</v>
      </c>
      <c r="G114" s="135">
        <v>0</v>
      </c>
      <c r="H114" s="135">
        <v>671580</v>
      </c>
      <c r="I114" s="135">
        <v>0</v>
      </c>
      <c r="J114" s="136">
        <v>0</v>
      </c>
    </row>
    <row r="115" spans="1:10" x14ac:dyDescent="0.25">
      <c r="A115" s="133" t="s">
        <v>526</v>
      </c>
      <c r="B115" s="137" t="s">
        <v>645</v>
      </c>
      <c r="C115" s="137" t="s">
        <v>515</v>
      </c>
      <c r="D115" s="134" t="s">
        <v>646</v>
      </c>
      <c r="E115" s="135">
        <v>0</v>
      </c>
      <c r="F115" s="135">
        <v>671580</v>
      </c>
      <c r="G115" s="135">
        <v>0</v>
      </c>
      <c r="H115" s="135">
        <v>671580</v>
      </c>
      <c r="I115" s="135">
        <v>0</v>
      </c>
      <c r="J115" s="136">
        <v>0</v>
      </c>
    </row>
    <row r="116" spans="1:10" x14ac:dyDescent="0.25">
      <c r="A116" s="133" t="s">
        <v>272</v>
      </c>
      <c r="B116" s="137" t="s">
        <v>272</v>
      </c>
      <c r="C116" s="137" t="s">
        <v>272</v>
      </c>
      <c r="D116" s="134" t="s">
        <v>573</v>
      </c>
      <c r="E116" s="135">
        <v>16269789</v>
      </c>
      <c r="F116" s="135">
        <v>21736293</v>
      </c>
      <c r="G116" s="135">
        <v>310430</v>
      </c>
      <c r="H116" s="135">
        <v>1033422</v>
      </c>
      <c r="I116" s="135">
        <v>15959359</v>
      </c>
      <c r="J116" s="136">
        <v>20702871</v>
      </c>
    </row>
    <row r="117" spans="1:10" x14ac:dyDescent="0.25">
      <c r="A117" s="133" t="s">
        <v>511</v>
      </c>
      <c r="B117" s="137" t="s">
        <v>272</v>
      </c>
      <c r="C117" s="137" t="s">
        <v>272</v>
      </c>
      <c r="D117" s="134" t="s">
        <v>580</v>
      </c>
      <c r="E117" s="135">
        <v>1333975</v>
      </c>
      <c r="F117" s="135">
        <v>4396885</v>
      </c>
      <c r="G117" s="135">
        <v>25430</v>
      </c>
      <c r="H117" s="135">
        <v>493427</v>
      </c>
      <c r="I117" s="135">
        <v>1308545</v>
      </c>
      <c r="J117" s="136">
        <v>3903458</v>
      </c>
    </row>
    <row r="118" spans="1:10" x14ac:dyDescent="0.25">
      <c r="A118" s="133" t="s">
        <v>511</v>
      </c>
      <c r="B118" s="137" t="s">
        <v>581</v>
      </c>
      <c r="C118" s="137" t="s">
        <v>272</v>
      </c>
      <c r="D118" s="134" t="s">
        <v>582</v>
      </c>
      <c r="E118" s="135">
        <v>25430</v>
      </c>
      <c r="F118" s="135">
        <v>113427</v>
      </c>
      <c r="G118" s="135">
        <v>25430</v>
      </c>
      <c r="H118" s="135">
        <v>113427</v>
      </c>
      <c r="I118" s="135">
        <v>0</v>
      </c>
      <c r="J118" s="136">
        <v>0</v>
      </c>
    </row>
    <row r="119" spans="1:10" x14ac:dyDescent="0.25">
      <c r="A119" s="133" t="s">
        <v>511</v>
      </c>
      <c r="B119" s="137" t="s">
        <v>581</v>
      </c>
      <c r="C119" s="137" t="s">
        <v>647</v>
      </c>
      <c r="D119" s="134" t="s">
        <v>648</v>
      </c>
      <c r="E119" s="135">
        <v>25430</v>
      </c>
      <c r="F119" s="135">
        <v>113427</v>
      </c>
      <c r="G119" s="135">
        <v>25430</v>
      </c>
      <c r="H119" s="135">
        <v>113427</v>
      </c>
      <c r="I119" s="135">
        <v>0</v>
      </c>
      <c r="J119" s="136">
        <v>0</v>
      </c>
    </row>
    <row r="120" spans="1:10" x14ac:dyDescent="0.25">
      <c r="A120" s="133" t="s">
        <v>511</v>
      </c>
      <c r="B120" s="137" t="s">
        <v>589</v>
      </c>
      <c r="C120" s="137" t="s">
        <v>272</v>
      </c>
      <c r="D120" s="134" t="s">
        <v>590</v>
      </c>
      <c r="E120" s="135">
        <v>1308545</v>
      </c>
      <c r="F120" s="135">
        <v>3903458</v>
      </c>
      <c r="G120" s="135">
        <v>0</v>
      </c>
      <c r="H120" s="135">
        <v>0</v>
      </c>
      <c r="I120" s="135">
        <v>1308545</v>
      </c>
      <c r="J120" s="136">
        <v>3903458</v>
      </c>
    </row>
    <row r="121" spans="1:10" x14ac:dyDescent="0.25">
      <c r="A121" s="133" t="s">
        <v>511</v>
      </c>
      <c r="B121" s="137" t="s">
        <v>589</v>
      </c>
      <c r="C121" s="137" t="s">
        <v>647</v>
      </c>
      <c r="D121" s="134" t="s">
        <v>648</v>
      </c>
      <c r="E121" s="135">
        <v>1308545</v>
      </c>
      <c r="F121" s="135">
        <v>3903458</v>
      </c>
      <c r="G121" s="135">
        <v>0</v>
      </c>
      <c r="H121" s="135">
        <v>0</v>
      </c>
      <c r="I121" s="135">
        <v>1308545</v>
      </c>
      <c r="J121" s="136">
        <v>3903458</v>
      </c>
    </row>
    <row r="122" spans="1:10" x14ac:dyDescent="0.25">
      <c r="A122" s="133" t="s">
        <v>511</v>
      </c>
      <c r="B122" s="137" t="s">
        <v>599</v>
      </c>
      <c r="C122" s="137" t="s">
        <v>272</v>
      </c>
      <c r="D122" s="134" t="s">
        <v>600</v>
      </c>
      <c r="E122" s="135">
        <v>0</v>
      </c>
      <c r="F122" s="135">
        <v>380000</v>
      </c>
      <c r="G122" s="135">
        <v>0</v>
      </c>
      <c r="H122" s="135">
        <v>380000</v>
      </c>
      <c r="I122" s="135">
        <v>0</v>
      </c>
      <c r="J122" s="136">
        <v>0</v>
      </c>
    </row>
    <row r="123" spans="1:10" x14ac:dyDescent="0.25">
      <c r="A123" s="133" t="s">
        <v>511</v>
      </c>
      <c r="B123" s="137" t="s">
        <v>599</v>
      </c>
      <c r="C123" s="137" t="s">
        <v>647</v>
      </c>
      <c r="D123" s="134" t="s">
        <v>648</v>
      </c>
      <c r="E123" s="135">
        <v>0</v>
      </c>
      <c r="F123" s="135">
        <v>380000</v>
      </c>
      <c r="G123" s="135">
        <v>0</v>
      </c>
      <c r="H123" s="135">
        <v>380000</v>
      </c>
      <c r="I123" s="135">
        <v>0</v>
      </c>
      <c r="J123" s="136">
        <v>0</v>
      </c>
    </row>
    <row r="124" spans="1:10" x14ac:dyDescent="0.25">
      <c r="A124" s="133" t="s">
        <v>531</v>
      </c>
      <c r="B124" s="137" t="s">
        <v>272</v>
      </c>
      <c r="C124" s="137" t="s">
        <v>272</v>
      </c>
      <c r="D124" s="134" t="s">
        <v>609</v>
      </c>
      <c r="E124" s="135">
        <v>14650814</v>
      </c>
      <c r="F124" s="135">
        <v>16799413</v>
      </c>
      <c r="G124" s="135">
        <v>0</v>
      </c>
      <c r="H124" s="135">
        <v>0</v>
      </c>
      <c r="I124" s="135">
        <v>14650814</v>
      </c>
      <c r="J124" s="136">
        <v>16799413</v>
      </c>
    </row>
    <row r="125" spans="1:10" x14ac:dyDescent="0.25">
      <c r="A125" s="133" t="s">
        <v>531</v>
      </c>
      <c r="B125" s="137" t="s">
        <v>610</v>
      </c>
      <c r="C125" s="137" t="s">
        <v>272</v>
      </c>
      <c r="D125" s="134" t="s">
        <v>611</v>
      </c>
      <c r="E125" s="135">
        <v>822820</v>
      </c>
      <c r="F125" s="135">
        <v>822820</v>
      </c>
      <c r="G125" s="135">
        <v>0</v>
      </c>
      <c r="H125" s="135">
        <v>0</v>
      </c>
      <c r="I125" s="135">
        <v>822820</v>
      </c>
      <c r="J125" s="136">
        <v>822820</v>
      </c>
    </row>
    <row r="126" spans="1:10" x14ac:dyDescent="0.25">
      <c r="A126" s="133" t="s">
        <v>531</v>
      </c>
      <c r="B126" s="137" t="s">
        <v>610</v>
      </c>
      <c r="C126" s="137" t="s">
        <v>587</v>
      </c>
      <c r="D126" s="134" t="s">
        <v>678</v>
      </c>
      <c r="E126" s="135">
        <v>822820</v>
      </c>
      <c r="F126" s="135">
        <v>822820</v>
      </c>
      <c r="G126" s="135">
        <v>0</v>
      </c>
      <c r="H126" s="135">
        <v>0</v>
      </c>
      <c r="I126" s="135">
        <v>822820</v>
      </c>
      <c r="J126" s="136">
        <v>822820</v>
      </c>
    </row>
    <row r="127" spans="1:10" x14ac:dyDescent="0.25">
      <c r="A127" s="133" t="s">
        <v>531</v>
      </c>
      <c r="B127" s="137" t="s">
        <v>616</v>
      </c>
      <c r="C127" s="137" t="s">
        <v>272</v>
      </c>
      <c r="D127" s="134" t="s">
        <v>617</v>
      </c>
      <c r="E127" s="135">
        <v>13827994</v>
      </c>
      <c r="F127" s="135">
        <v>15927511</v>
      </c>
      <c r="G127" s="135">
        <v>0</v>
      </c>
      <c r="H127" s="135">
        <v>0</v>
      </c>
      <c r="I127" s="135">
        <v>13827994</v>
      </c>
      <c r="J127" s="136">
        <v>15927511</v>
      </c>
    </row>
    <row r="128" spans="1:10" x14ac:dyDescent="0.25">
      <c r="A128" s="133" t="s">
        <v>531</v>
      </c>
      <c r="B128" s="137" t="s">
        <v>616</v>
      </c>
      <c r="C128" s="137" t="s">
        <v>531</v>
      </c>
      <c r="D128" s="134" t="s">
        <v>649</v>
      </c>
      <c r="E128" s="135">
        <v>13827994</v>
      </c>
      <c r="F128" s="135">
        <v>15927511</v>
      </c>
      <c r="G128" s="135">
        <v>0</v>
      </c>
      <c r="H128" s="135">
        <v>0</v>
      </c>
      <c r="I128" s="135">
        <v>13827994</v>
      </c>
      <c r="J128" s="136">
        <v>15927511</v>
      </c>
    </row>
    <row r="129" spans="1:10" x14ac:dyDescent="0.25">
      <c r="A129" s="133" t="s">
        <v>531</v>
      </c>
      <c r="B129" s="137" t="s">
        <v>619</v>
      </c>
      <c r="C129" s="137" t="s">
        <v>272</v>
      </c>
      <c r="D129" s="134" t="s">
        <v>620</v>
      </c>
      <c r="E129" s="135">
        <v>0</v>
      </c>
      <c r="F129" s="135">
        <v>49082</v>
      </c>
      <c r="G129" s="135">
        <v>0</v>
      </c>
      <c r="H129" s="135">
        <v>0</v>
      </c>
      <c r="I129" s="135">
        <v>0</v>
      </c>
      <c r="J129" s="136">
        <v>49082</v>
      </c>
    </row>
    <row r="130" spans="1:10" x14ac:dyDescent="0.25">
      <c r="A130" s="133" t="s">
        <v>531</v>
      </c>
      <c r="B130" s="137" t="s">
        <v>619</v>
      </c>
      <c r="C130" s="137" t="s">
        <v>526</v>
      </c>
      <c r="D130" s="134" t="s">
        <v>650</v>
      </c>
      <c r="E130" s="135">
        <v>0</v>
      </c>
      <c r="F130" s="135">
        <v>49082</v>
      </c>
      <c r="G130" s="135">
        <v>0</v>
      </c>
      <c r="H130" s="135">
        <v>0</v>
      </c>
      <c r="I130" s="135">
        <v>0</v>
      </c>
      <c r="J130" s="136">
        <v>49082</v>
      </c>
    </row>
    <row r="131" spans="1:10" x14ac:dyDescent="0.25">
      <c r="A131" s="133" t="s">
        <v>517</v>
      </c>
      <c r="B131" s="137" t="s">
        <v>272</v>
      </c>
      <c r="C131" s="137" t="s">
        <v>272</v>
      </c>
      <c r="D131" s="134" t="s">
        <v>624</v>
      </c>
      <c r="E131" s="135">
        <v>285000</v>
      </c>
      <c r="F131" s="135">
        <v>448000</v>
      </c>
      <c r="G131" s="135">
        <v>285000</v>
      </c>
      <c r="H131" s="135">
        <v>448000</v>
      </c>
      <c r="I131" s="135">
        <v>0</v>
      </c>
      <c r="J131" s="136">
        <v>0</v>
      </c>
    </row>
    <row r="132" spans="1:10" x14ac:dyDescent="0.25">
      <c r="A132" s="133" t="s">
        <v>517</v>
      </c>
      <c r="B132" s="137" t="s">
        <v>628</v>
      </c>
      <c r="C132" s="137" t="s">
        <v>272</v>
      </c>
      <c r="D132" s="134" t="s">
        <v>629</v>
      </c>
      <c r="E132" s="135">
        <v>285000</v>
      </c>
      <c r="F132" s="135">
        <v>448000</v>
      </c>
      <c r="G132" s="135">
        <v>285000</v>
      </c>
      <c r="H132" s="135">
        <v>448000</v>
      </c>
      <c r="I132" s="135">
        <v>0</v>
      </c>
      <c r="J132" s="136">
        <v>0</v>
      </c>
    </row>
    <row r="133" spans="1:10" x14ac:dyDescent="0.25">
      <c r="A133" s="133" t="s">
        <v>517</v>
      </c>
      <c r="B133" s="137" t="s">
        <v>628</v>
      </c>
      <c r="C133" s="137" t="s">
        <v>647</v>
      </c>
      <c r="D133" s="134" t="s">
        <v>648</v>
      </c>
      <c r="E133" s="135">
        <v>285000</v>
      </c>
      <c r="F133" s="135">
        <v>448000</v>
      </c>
      <c r="G133" s="135">
        <v>285000</v>
      </c>
      <c r="H133" s="135">
        <v>448000</v>
      </c>
      <c r="I133" s="135">
        <v>0</v>
      </c>
      <c r="J133" s="136">
        <v>0</v>
      </c>
    </row>
    <row r="134" spans="1:10" x14ac:dyDescent="0.25">
      <c r="A134" s="133" t="s">
        <v>587</v>
      </c>
      <c r="B134" s="137" t="s">
        <v>272</v>
      </c>
      <c r="C134" s="137" t="s">
        <v>272</v>
      </c>
      <c r="D134" s="134" t="s">
        <v>631</v>
      </c>
      <c r="E134" s="135">
        <v>0</v>
      </c>
      <c r="F134" s="135">
        <v>91995</v>
      </c>
      <c r="G134" s="135">
        <v>0</v>
      </c>
      <c r="H134" s="135">
        <v>91995</v>
      </c>
      <c r="I134" s="135">
        <v>0</v>
      </c>
      <c r="J134" s="136">
        <v>0</v>
      </c>
    </row>
    <row r="135" spans="1:10" x14ac:dyDescent="0.25">
      <c r="A135" s="133" t="s">
        <v>587</v>
      </c>
      <c r="B135" s="137" t="s">
        <v>635</v>
      </c>
      <c r="C135" s="137" t="s">
        <v>272</v>
      </c>
      <c r="D135" s="134" t="s">
        <v>636</v>
      </c>
      <c r="E135" s="135">
        <v>0</v>
      </c>
      <c r="F135" s="135">
        <v>91995</v>
      </c>
      <c r="G135" s="135">
        <v>0</v>
      </c>
      <c r="H135" s="135">
        <v>91995</v>
      </c>
      <c r="I135" s="135">
        <v>0</v>
      </c>
      <c r="J135" s="136">
        <v>0</v>
      </c>
    </row>
    <row r="136" spans="1:10" x14ac:dyDescent="0.25">
      <c r="A136" s="133" t="s">
        <v>587</v>
      </c>
      <c r="B136" s="137" t="s">
        <v>635</v>
      </c>
      <c r="C136" s="137" t="s">
        <v>647</v>
      </c>
      <c r="D136" s="134" t="s">
        <v>648</v>
      </c>
      <c r="E136" s="135">
        <v>0</v>
      </c>
      <c r="F136" s="135">
        <v>91995</v>
      </c>
      <c r="G136" s="135">
        <v>0</v>
      </c>
      <c r="H136" s="135">
        <v>91995</v>
      </c>
      <c r="I136" s="135">
        <v>0</v>
      </c>
      <c r="J136" s="136">
        <v>0</v>
      </c>
    </row>
    <row r="137" spans="1:10" x14ac:dyDescent="0.25">
      <c r="A137" s="133" t="s">
        <v>272</v>
      </c>
      <c r="B137" s="137" t="s">
        <v>272</v>
      </c>
      <c r="C137" s="137" t="s">
        <v>272</v>
      </c>
      <c r="D137" s="134" t="s">
        <v>651</v>
      </c>
      <c r="E137" s="135">
        <v>1227543</v>
      </c>
      <c r="F137" s="135">
        <v>1578745</v>
      </c>
      <c r="G137" s="135">
        <v>1227543</v>
      </c>
      <c r="H137" s="135">
        <v>1578745</v>
      </c>
      <c r="I137" s="135">
        <v>0</v>
      </c>
      <c r="J137" s="136">
        <v>0</v>
      </c>
    </row>
    <row r="138" spans="1:10" x14ac:dyDescent="0.25">
      <c r="D138" s="139" t="s">
        <v>652</v>
      </c>
      <c r="E138" s="135">
        <v>-900975</v>
      </c>
      <c r="F138" s="135">
        <v>12092760</v>
      </c>
    </row>
    <row r="139" spans="1:10" x14ac:dyDescent="0.25">
      <c r="D139" s="139" t="s">
        <v>679</v>
      </c>
      <c r="E139" s="135">
        <v>9592</v>
      </c>
      <c r="F139" s="135">
        <v>298519</v>
      </c>
    </row>
    <row r="140" spans="1:10" x14ac:dyDescent="0.25">
      <c r="A140" s="133" t="s">
        <v>272</v>
      </c>
      <c r="B140" s="137" t="s">
        <v>272</v>
      </c>
      <c r="C140" s="137" t="s">
        <v>272</v>
      </c>
      <c r="D140" s="134" t="s">
        <v>654</v>
      </c>
      <c r="E140" s="135">
        <f>54369398+E138+E139</f>
        <v>53478015</v>
      </c>
      <c r="F140" s="135">
        <f>196423425+F138+F139</f>
        <v>208814704</v>
      </c>
      <c r="G140" s="135" t="s">
        <v>272</v>
      </c>
      <c r="H140" s="135" t="s">
        <v>272</v>
      </c>
      <c r="I140" s="135" t="s">
        <v>272</v>
      </c>
      <c r="J140" s="136" t="s">
        <v>272</v>
      </c>
    </row>
    <row r="141" spans="1:10" x14ac:dyDescent="0.25">
      <c r="A141" s="133" t="s">
        <v>272</v>
      </c>
      <c r="B141" s="137" t="s">
        <v>272</v>
      </c>
      <c r="C141" s="137" t="s">
        <v>272</v>
      </c>
      <c r="D141" s="134" t="s">
        <v>272</v>
      </c>
      <c r="E141" s="135" t="s">
        <v>272</v>
      </c>
      <c r="F141" s="135" t="s">
        <v>272</v>
      </c>
      <c r="G141" s="135" t="s">
        <v>272</v>
      </c>
      <c r="H141" s="135" t="s">
        <v>272</v>
      </c>
      <c r="I141" s="135" t="s">
        <v>272</v>
      </c>
      <c r="J141" s="136" t="s">
        <v>272</v>
      </c>
    </row>
    <row r="142" spans="1:10" x14ac:dyDescent="0.25">
      <c r="A142" s="133" t="s">
        <v>272</v>
      </c>
      <c r="B142" s="137" t="s">
        <v>272</v>
      </c>
      <c r="C142" s="137" t="s">
        <v>272</v>
      </c>
      <c r="D142" s="134" t="s">
        <v>655</v>
      </c>
      <c r="E142" s="135">
        <v>149620816</v>
      </c>
      <c r="F142" s="135" t="s">
        <v>272</v>
      </c>
      <c r="G142" s="135" t="s">
        <v>272</v>
      </c>
      <c r="H142" s="135" t="s">
        <v>272</v>
      </c>
      <c r="I142" s="135" t="s">
        <v>272</v>
      </c>
      <c r="J142" s="136" t="s">
        <v>272</v>
      </c>
    </row>
    <row r="143" spans="1:10" x14ac:dyDescent="0.25">
      <c r="A143" s="133" t="s">
        <v>272</v>
      </c>
      <c r="B143" s="137" t="s">
        <v>272</v>
      </c>
      <c r="C143" s="137" t="s">
        <v>272</v>
      </c>
      <c r="D143" s="134" t="s">
        <v>656</v>
      </c>
      <c r="E143" s="135">
        <f>149620816+53847617-E140</f>
        <v>149990418</v>
      </c>
      <c r="F143" s="135" t="s">
        <v>272</v>
      </c>
      <c r="G143" s="135" t="s">
        <v>272</v>
      </c>
      <c r="H143" s="135" t="s">
        <v>272</v>
      </c>
      <c r="I143" s="135" t="s">
        <v>272</v>
      </c>
      <c r="J143" s="136" t="s">
        <v>272</v>
      </c>
    </row>
    <row r="144" spans="1:10" x14ac:dyDescent="0.25">
      <c r="A144" s="133" t="s">
        <v>272</v>
      </c>
      <c r="B144" s="137" t="s">
        <v>272</v>
      </c>
      <c r="C144" s="137" t="s">
        <v>272</v>
      </c>
      <c r="D144" s="134" t="s">
        <v>657</v>
      </c>
      <c r="E144" s="135">
        <v>4405548</v>
      </c>
      <c r="F144" s="135" t="s">
        <v>272</v>
      </c>
      <c r="G144" s="135" t="s">
        <v>272</v>
      </c>
      <c r="H144" s="135" t="s">
        <v>272</v>
      </c>
      <c r="I144" s="135" t="s">
        <v>272</v>
      </c>
      <c r="J144" s="136" t="s">
        <v>272</v>
      </c>
    </row>
    <row r="145" spans="1:10" x14ac:dyDescent="0.25">
      <c r="A145" s="133" t="s">
        <v>272</v>
      </c>
      <c r="B145" s="137" t="s">
        <v>272</v>
      </c>
      <c r="C145" s="137" t="s">
        <v>272</v>
      </c>
      <c r="D145" s="134" t="s">
        <v>658</v>
      </c>
      <c r="E145" s="135">
        <f>E143+E144</f>
        <v>154395966</v>
      </c>
      <c r="F145" s="135" t="s">
        <v>272</v>
      </c>
      <c r="G145" s="135" t="s">
        <v>272</v>
      </c>
      <c r="H145" s="135" t="s">
        <v>272</v>
      </c>
      <c r="I145" s="135" t="s">
        <v>272</v>
      </c>
      <c r="J145" s="136" t="s">
        <v>272</v>
      </c>
    </row>
    <row r="146" spans="1:10" x14ac:dyDescent="0.25">
      <c r="A146" s="202" t="s">
        <v>680</v>
      </c>
      <c r="B146" s="202" t="s">
        <v>272</v>
      </c>
      <c r="C146" s="202" t="s">
        <v>272</v>
      </c>
      <c r="D146" s="202" t="s">
        <v>272</v>
      </c>
      <c r="E146" s="202" t="s">
        <v>272</v>
      </c>
      <c r="F146" s="202" t="s">
        <v>272</v>
      </c>
      <c r="G146" s="202" t="s">
        <v>272</v>
      </c>
      <c r="H146" s="202" t="s">
        <v>272</v>
      </c>
      <c r="I146" s="202" t="s">
        <v>272</v>
      </c>
      <c r="J146" s="202" t="s">
        <v>272</v>
      </c>
    </row>
  </sheetData>
  <mergeCells count="9">
    <mergeCell ref="A146:J146"/>
    <mergeCell ref="A1:D1"/>
    <mergeCell ref="E1:F1"/>
    <mergeCell ref="G1:H1"/>
    <mergeCell ref="I1:J1"/>
    <mergeCell ref="A57:D57"/>
    <mergeCell ref="E57:F57"/>
    <mergeCell ref="G57:H57"/>
    <mergeCell ref="I57:J57"/>
  </mergeCells>
  <phoneticPr fontId="17" type="noConversion"/>
  <pageMargins left="0.39370078740157483" right="0.39370078740157483" top="1.2598425196850394" bottom="0.98425196850393704" header="0.51181102362204722" footer="0.51181102362204722"/>
  <pageSetup paperSize="9" orientation="landscape" useFirstPageNumber="1" r:id="rId1"/>
  <headerFooter alignWithMargins="0">
    <oddHeader xml:space="preserve">&amp;C&amp;"標楷體,標準"&amp;14 臺東市公所&amp;U
公庫收支月報表&amp;"新細明體,標準"&amp;12&amp;U
&amp;"標楷體,標準"中華民國108年04月(108年度)&amp;L&amp;R&amp;"標楷體,標準"&amp;10第&amp;P頁/共&amp;N頁&amp;"新細明體,標準"&amp;12
&amp;"標楷體,標準"編制機關:臺東市公所
表    號:&amp;10 </oddHeader>
    <oddFooter>&amp;C&amp;L&amp;R&amp;"標楷體,標準"&amp;9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6"/>
  <sheetViews>
    <sheetView topLeftCell="A37" zoomScaleNormal="100" workbookViewId="0">
      <selection sqref="A1:D1"/>
    </sheetView>
  </sheetViews>
  <sheetFormatPr defaultRowHeight="16.5" x14ac:dyDescent="0.25"/>
  <cols>
    <col min="1" max="1" width="4.75" style="133" customWidth="1"/>
    <col min="2" max="3" width="6.25" style="137" customWidth="1"/>
    <col min="4" max="4" width="31.875" style="134" customWidth="1"/>
    <col min="5" max="5" width="15.625" style="135" customWidth="1"/>
    <col min="6" max="6" width="14.375" style="135" customWidth="1"/>
    <col min="7" max="7" width="13.75" style="135" customWidth="1"/>
    <col min="8" max="8" width="13" style="135" customWidth="1"/>
    <col min="9" max="9" width="14.125" style="135" customWidth="1"/>
    <col min="10" max="10" width="15.875" style="136" customWidth="1"/>
    <col min="11" max="256" width="9" style="138"/>
    <col min="257" max="257" width="4.75" style="138" customWidth="1"/>
    <col min="258" max="259" width="6.25" style="138" customWidth="1"/>
    <col min="260" max="260" width="31.875" style="138" customWidth="1"/>
    <col min="261" max="261" width="15.625" style="138" customWidth="1"/>
    <col min="262" max="262" width="14.375" style="138" customWidth="1"/>
    <col min="263" max="263" width="13.75" style="138" customWidth="1"/>
    <col min="264" max="264" width="13" style="138" customWidth="1"/>
    <col min="265" max="265" width="14.125" style="138" customWidth="1"/>
    <col min="266" max="266" width="15.875" style="138" customWidth="1"/>
    <col min="267" max="512" width="9" style="138"/>
    <col min="513" max="513" width="4.75" style="138" customWidth="1"/>
    <col min="514" max="515" width="6.25" style="138" customWidth="1"/>
    <col min="516" max="516" width="31.875" style="138" customWidth="1"/>
    <col min="517" max="517" width="15.625" style="138" customWidth="1"/>
    <col min="518" max="518" width="14.375" style="138" customWidth="1"/>
    <col min="519" max="519" width="13.75" style="138" customWidth="1"/>
    <col min="520" max="520" width="13" style="138" customWidth="1"/>
    <col min="521" max="521" width="14.125" style="138" customWidth="1"/>
    <col min="522" max="522" width="15.875" style="138" customWidth="1"/>
    <col min="523" max="768" width="9" style="138"/>
    <col min="769" max="769" width="4.75" style="138" customWidth="1"/>
    <col min="770" max="771" width="6.25" style="138" customWidth="1"/>
    <col min="772" max="772" width="31.875" style="138" customWidth="1"/>
    <col min="773" max="773" width="15.625" style="138" customWidth="1"/>
    <col min="774" max="774" width="14.375" style="138" customWidth="1"/>
    <col min="775" max="775" width="13.75" style="138" customWidth="1"/>
    <col min="776" max="776" width="13" style="138" customWidth="1"/>
    <col min="777" max="777" width="14.125" style="138" customWidth="1"/>
    <col min="778" max="778" width="15.875" style="138" customWidth="1"/>
    <col min="779" max="1024" width="9" style="138"/>
    <col min="1025" max="1025" width="4.75" style="138" customWidth="1"/>
    <col min="1026" max="1027" width="6.25" style="138" customWidth="1"/>
    <col min="1028" max="1028" width="31.875" style="138" customWidth="1"/>
    <col min="1029" max="1029" width="15.625" style="138" customWidth="1"/>
    <col min="1030" max="1030" width="14.375" style="138" customWidth="1"/>
    <col min="1031" max="1031" width="13.75" style="138" customWidth="1"/>
    <col min="1032" max="1032" width="13" style="138" customWidth="1"/>
    <col min="1033" max="1033" width="14.125" style="138" customWidth="1"/>
    <col min="1034" max="1034" width="15.875" style="138" customWidth="1"/>
    <col min="1035" max="1280" width="9" style="138"/>
    <col min="1281" max="1281" width="4.75" style="138" customWidth="1"/>
    <col min="1282" max="1283" width="6.25" style="138" customWidth="1"/>
    <col min="1284" max="1284" width="31.875" style="138" customWidth="1"/>
    <col min="1285" max="1285" width="15.625" style="138" customWidth="1"/>
    <col min="1286" max="1286" width="14.375" style="138" customWidth="1"/>
    <col min="1287" max="1287" width="13.75" style="138" customWidth="1"/>
    <col min="1288" max="1288" width="13" style="138" customWidth="1"/>
    <col min="1289" max="1289" width="14.125" style="138" customWidth="1"/>
    <col min="1290" max="1290" width="15.875" style="138" customWidth="1"/>
    <col min="1291" max="1536" width="9" style="138"/>
    <col min="1537" max="1537" width="4.75" style="138" customWidth="1"/>
    <col min="1538" max="1539" width="6.25" style="138" customWidth="1"/>
    <col min="1540" max="1540" width="31.875" style="138" customWidth="1"/>
    <col min="1541" max="1541" width="15.625" style="138" customWidth="1"/>
    <col min="1542" max="1542" width="14.375" style="138" customWidth="1"/>
    <col min="1543" max="1543" width="13.75" style="138" customWidth="1"/>
    <col min="1544" max="1544" width="13" style="138" customWidth="1"/>
    <col min="1545" max="1545" width="14.125" style="138" customWidth="1"/>
    <col min="1546" max="1546" width="15.875" style="138" customWidth="1"/>
    <col min="1547" max="1792" width="9" style="138"/>
    <col min="1793" max="1793" width="4.75" style="138" customWidth="1"/>
    <col min="1794" max="1795" width="6.25" style="138" customWidth="1"/>
    <col min="1796" max="1796" width="31.875" style="138" customWidth="1"/>
    <col min="1797" max="1797" width="15.625" style="138" customWidth="1"/>
    <col min="1798" max="1798" width="14.375" style="138" customWidth="1"/>
    <col min="1799" max="1799" width="13.75" style="138" customWidth="1"/>
    <col min="1800" max="1800" width="13" style="138" customWidth="1"/>
    <col min="1801" max="1801" width="14.125" style="138" customWidth="1"/>
    <col min="1802" max="1802" width="15.875" style="138" customWidth="1"/>
    <col min="1803" max="2048" width="9" style="138"/>
    <col min="2049" max="2049" width="4.75" style="138" customWidth="1"/>
    <col min="2050" max="2051" width="6.25" style="138" customWidth="1"/>
    <col min="2052" max="2052" width="31.875" style="138" customWidth="1"/>
    <col min="2053" max="2053" width="15.625" style="138" customWidth="1"/>
    <col min="2054" max="2054" width="14.375" style="138" customWidth="1"/>
    <col min="2055" max="2055" width="13.75" style="138" customWidth="1"/>
    <col min="2056" max="2056" width="13" style="138" customWidth="1"/>
    <col min="2057" max="2057" width="14.125" style="138" customWidth="1"/>
    <col min="2058" max="2058" width="15.875" style="138" customWidth="1"/>
    <col min="2059" max="2304" width="9" style="138"/>
    <col min="2305" max="2305" width="4.75" style="138" customWidth="1"/>
    <col min="2306" max="2307" width="6.25" style="138" customWidth="1"/>
    <col min="2308" max="2308" width="31.875" style="138" customWidth="1"/>
    <col min="2309" max="2309" width="15.625" style="138" customWidth="1"/>
    <col min="2310" max="2310" width="14.375" style="138" customWidth="1"/>
    <col min="2311" max="2311" width="13.75" style="138" customWidth="1"/>
    <col min="2312" max="2312" width="13" style="138" customWidth="1"/>
    <col min="2313" max="2313" width="14.125" style="138" customWidth="1"/>
    <col min="2314" max="2314" width="15.875" style="138" customWidth="1"/>
    <col min="2315" max="2560" width="9" style="138"/>
    <col min="2561" max="2561" width="4.75" style="138" customWidth="1"/>
    <col min="2562" max="2563" width="6.25" style="138" customWidth="1"/>
    <col min="2564" max="2564" width="31.875" style="138" customWidth="1"/>
    <col min="2565" max="2565" width="15.625" style="138" customWidth="1"/>
    <col min="2566" max="2566" width="14.375" style="138" customWidth="1"/>
    <col min="2567" max="2567" width="13.75" style="138" customWidth="1"/>
    <col min="2568" max="2568" width="13" style="138" customWidth="1"/>
    <col min="2569" max="2569" width="14.125" style="138" customWidth="1"/>
    <col min="2570" max="2570" width="15.875" style="138" customWidth="1"/>
    <col min="2571" max="2816" width="9" style="138"/>
    <col min="2817" max="2817" width="4.75" style="138" customWidth="1"/>
    <col min="2818" max="2819" width="6.25" style="138" customWidth="1"/>
    <col min="2820" max="2820" width="31.875" style="138" customWidth="1"/>
    <col min="2821" max="2821" width="15.625" style="138" customWidth="1"/>
    <col min="2822" max="2822" width="14.375" style="138" customWidth="1"/>
    <col min="2823" max="2823" width="13.75" style="138" customWidth="1"/>
    <col min="2824" max="2824" width="13" style="138" customWidth="1"/>
    <col min="2825" max="2825" width="14.125" style="138" customWidth="1"/>
    <col min="2826" max="2826" width="15.875" style="138" customWidth="1"/>
    <col min="2827" max="3072" width="9" style="138"/>
    <col min="3073" max="3073" width="4.75" style="138" customWidth="1"/>
    <col min="3074" max="3075" width="6.25" style="138" customWidth="1"/>
    <col min="3076" max="3076" width="31.875" style="138" customWidth="1"/>
    <col min="3077" max="3077" width="15.625" style="138" customWidth="1"/>
    <col min="3078" max="3078" width="14.375" style="138" customWidth="1"/>
    <col min="3079" max="3079" width="13.75" style="138" customWidth="1"/>
    <col min="3080" max="3080" width="13" style="138" customWidth="1"/>
    <col min="3081" max="3081" width="14.125" style="138" customWidth="1"/>
    <col min="3082" max="3082" width="15.875" style="138" customWidth="1"/>
    <col min="3083" max="3328" width="9" style="138"/>
    <col min="3329" max="3329" width="4.75" style="138" customWidth="1"/>
    <col min="3330" max="3331" width="6.25" style="138" customWidth="1"/>
    <col min="3332" max="3332" width="31.875" style="138" customWidth="1"/>
    <col min="3333" max="3333" width="15.625" style="138" customWidth="1"/>
    <col min="3334" max="3334" width="14.375" style="138" customWidth="1"/>
    <col min="3335" max="3335" width="13.75" style="138" customWidth="1"/>
    <col min="3336" max="3336" width="13" style="138" customWidth="1"/>
    <col min="3337" max="3337" width="14.125" style="138" customWidth="1"/>
    <col min="3338" max="3338" width="15.875" style="138" customWidth="1"/>
    <col min="3339" max="3584" width="9" style="138"/>
    <col min="3585" max="3585" width="4.75" style="138" customWidth="1"/>
    <col min="3586" max="3587" width="6.25" style="138" customWidth="1"/>
    <col min="3588" max="3588" width="31.875" style="138" customWidth="1"/>
    <col min="3589" max="3589" width="15.625" style="138" customWidth="1"/>
    <col min="3590" max="3590" width="14.375" style="138" customWidth="1"/>
    <col min="3591" max="3591" width="13.75" style="138" customWidth="1"/>
    <col min="3592" max="3592" width="13" style="138" customWidth="1"/>
    <col min="3593" max="3593" width="14.125" style="138" customWidth="1"/>
    <col min="3594" max="3594" width="15.875" style="138" customWidth="1"/>
    <col min="3595" max="3840" width="9" style="138"/>
    <col min="3841" max="3841" width="4.75" style="138" customWidth="1"/>
    <col min="3842" max="3843" width="6.25" style="138" customWidth="1"/>
    <col min="3844" max="3844" width="31.875" style="138" customWidth="1"/>
    <col min="3845" max="3845" width="15.625" style="138" customWidth="1"/>
    <col min="3846" max="3846" width="14.375" style="138" customWidth="1"/>
    <col min="3847" max="3847" width="13.75" style="138" customWidth="1"/>
    <col min="3848" max="3848" width="13" style="138" customWidth="1"/>
    <col min="3849" max="3849" width="14.125" style="138" customWidth="1"/>
    <col min="3850" max="3850" width="15.875" style="138" customWidth="1"/>
    <col min="3851" max="4096" width="9" style="138"/>
    <col min="4097" max="4097" width="4.75" style="138" customWidth="1"/>
    <col min="4098" max="4099" width="6.25" style="138" customWidth="1"/>
    <col min="4100" max="4100" width="31.875" style="138" customWidth="1"/>
    <col min="4101" max="4101" width="15.625" style="138" customWidth="1"/>
    <col min="4102" max="4102" width="14.375" style="138" customWidth="1"/>
    <col min="4103" max="4103" width="13.75" style="138" customWidth="1"/>
    <col min="4104" max="4104" width="13" style="138" customWidth="1"/>
    <col min="4105" max="4105" width="14.125" style="138" customWidth="1"/>
    <col min="4106" max="4106" width="15.875" style="138" customWidth="1"/>
    <col min="4107" max="4352" width="9" style="138"/>
    <col min="4353" max="4353" width="4.75" style="138" customWidth="1"/>
    <col min="4354" max="4355" width="6.25" style="138" customWidth="1"/>
    <col min="4356" max="4356" width="31.875" style="138" customWidth="1"/>
    <col min="4357" max="4357" width="15.625" style="138" customWidth="1"/>
    <col min="4358" max="4358" width="14.375" style="138" customWidth="1"/>
    <col min="4359" max="4359" width="13.75" style="138" customWidth="1"/>
    <col min="4360" max="4360" width="13" style="138" customWidth="1"/>
    <col min="4361" max="4361" width="14.125" style="138" customWidth="1"/>
    <col min="4362" max="4362" width="15.875" style="138" customWidth="1"/>
    <col min="4363" max="4608" width="9" style="138"/>
    <col min="4609" max="4609" width="4.75" style="138" customWidth="1"/>
    <col min="4610" max="4611" width="6.25" style="138" customWidth="1"/>
    <col min="4612" max="4612" width="31.875" style="138" customWidth="1"/>
    <col min="4613" max="4613" width="15.625" style="138" customWidth="1"/>
    <col min="4614" max="4614" width="14.375" style="138" customWidth="1"/>
    <col min="4615" max="4615" width="13.75" style="138" customWidth="1"/>
    <col min="4616" max="4616" width="13" style="138" customWidth="1"/>
    <col min="4617" max="4617" width="14.125" style="138" customWidth="1"/>
    <col min="4618" max="4618" width="15.875" style="138" customWidth="1"/>
    <col min="4619" max="4864" width="9" style="138"/>
    <col min="4865" max="4865" width="4.75" style="138" customWidth="1"/>
    <col min="4866" max="4867" width="6.25" style="138" customWidth="1"/>
    <col min="4868" max="4868" width="31.875" style="138" customWidth="1"/>
    <col min="4869" max="4869" width="15.625" style="138" customWidth="1"/>
    <col min="4870" max="4870" width="14.375" style="138" customWidth="1"/>
    <col min="4871" max="4871" width="13.75" style="138" customWidth="1"/>
    <col min="4872" max="4872" width="13" style="138" customWidth="1"/>
    <col min="4873" max="4873" width="14.125" style="138" customWidth="1"/>
    <col min="4874" max="4874" width="15.875" style="138" customWidth="1"/>
    <col min="4875" max="5120" width="9" style="138"/>
    <col min="5121" max="5121" width="4.75" style="138" customWidth="1"/>
    <col min="5122" max="5123" width="6.25" style="138" customWidth="1"/>
    <col min="5124" max="5124" width="31.875" style="138" customWidth="1"/>
    <col min="5125" max="5125" width="15.625" style="138" customWidth="1"/>
    <col min="5126" max="5126" width="14.375" style="138" customWidth="1"/>
    <col min="5127" max="5127" width="13.75" style="138" customWidth="1"/>
    <col min="5128" max="5128" width="13" style="138" customWidth="1"/>
    <col min="5129" max="5129" width="14.125" style="138" customWidth="1"/>
    <col min="5130" max="5130" width="15.875" style="138" customWidth="1"/>
    <col min="5131" max="5376" width="9" style="138"/>
    <col min="5377" max="5377" width="4.75" style="138" customWidth="1"/>
    <col min="5378" max="5379" width="6.25" style="138" customWidth="1"/>
    <col min="5380" max="5380" width="31.875" style="138" customWidth="1"/>
    <col min="5381" max="5381" width="15.625" style="138" customWidth="1"/>
    <col min="5382" max="5382" width="14.375" style="138" customWidth="1"/>
    <col min="5383" max="5383" width="13.75" style="138" customWidth="1"/>
    <col min="5384" max="5384" width="13" style="138" customWidth="1"/>
    <col min="5385" max="5385" width="14.125" style="138" customWidth="1"/>
    <col min="5386" max="5386" width="15.875" style="138" customWidth="1"/>
    <col min="5387" max="5632" width="9" style="138"/>
    <col min="5633" max="5633" width="4.75" style="138" customWidth="1"/>
    <col min="5634" max="5635" width="6.25" style="138" customWidth="1"/>
    <col min="5636" max="5636" width="31.875" style="138" customWidth="1"/>
    <col min="5637" max="5637" width="15.625" style="138" customWidth="1"/>
    <col min="5638" max="5638" width="14.375" style="138" customWidth="1"/>
    <col min="5639" max="5639" width="13.75" style="138" customWidth="1"/>
    <col min="5640" max="5640" width="13" style="138" customWidth="1"/>
    <col min="5641" max="5641" width="14.125" style="138" customWidth="1"/>
    <col min="5642" max="5642" width="15.875" style="138" customWidth="1"/>
    <col min="5643" max="5888" width="9" style="138"/>
    <col min="5889" max="5889" width="4.75" style="138" customWidth="1"/>
    <col min="5890" max="5891" width="6.25" style="138" customWidth="1"/>
    <col min="5892" max="5892" width="31.875" style="138" customWidth="1"/>
    <col min="5893" max="5893" width="15.625" style="138" customWidth="1"/>
    <col min="5894" max="5894" width="14.375" style="138" customWidth="1"/>
    <col min="5895" max="5895" width="13.75" style="138" customWidth="1"/>
    <col min="5896" max="5896" width="13" style="138" customWidth="1"/>
    <col min="5897" max="5897" width="14.125" style="138" customWidth="1"/>
    <col min="5898" max="5898" width="15.875" style="138" customWidth="1"/>
    <col min="5899" max="6144" width="9" style="138"/>
    <col min="6145" max="6145" width="4.75" style="138" customWidth="1"/>
    <col min="6146" max="6147" width="6.25" style="138" customWidth="1"/>
    <col min="6148" max="6148" width="31.875" style="138" customWidth="1"/>
    <col min="6149" max="6149" width="15.625" style="138" customWidth="1"/>
    <col min="6150" max="6150" width="14.375" style="138" customWidth="1"/>
    <col min="6151" max="6151" width="13.75" style="138" customWidth="1"/>
    <col min="6152" max="6152" width="13" style="138" customWidth="1"/>
    <col min="6153" max="6153" width="14.125" style="138" customWidth="1"/>
    <col min="6154" max="6154" width="15.875" style="138" customWidth="1"/>
    <col min="6155" max="6400" width="9" style="138"/>
    <col min="6401" max="6401" width="4.75" style="138" customWidth="1"/>
    <col min="6402" max="6403" width="6.25" style="138" customWidth="1"/>
    <col min="6404" max="6404" width="31.875" style="138" customWidth="1"/>
    <col min="6405" max="6405" width="15.625" style="138" customWidth="1"/>
    <col min="6406" max="6406" width="14.375" style="138" customWidth="1"/>
    <col min="6407" max="6407" width="13.75" style="138" customWidth="1"/>
    <col min="6408" max="6408" width="13" style="138" customWidth="1"/>
    <col min="6409" max="6409" width="14.125" style="138" customWidth="1"/>
    <col min="6410" max="6410" width="15.875" style="138" customWidth="1"/>
    <col min="6411" max="6656" width="9" style="138"/>
    <col min="6657" max="6657" width="4.75" style="138" customWidth="1"/>
    <col min="6658" max="6659" width="6.25" style="138" customWidth="1"/>
    <col min="6660" max="6660" width="31.875" style="138" customWidth="1"/>
    <col min="6661" max="6661" width="15.625" style="138" customWidth="1"/>
    <col min="6662" max="6662" width="14.375" style="138" customWidth="1"/>
    <col min="6663" max="6663" width="13.75" style="138" customWidth="1"/>
    <col min="6664" max="6664" width="13" style="138" customWidth="1"/>
    <col min="6665" max="6665" width="14.125" style="138" customWidth="1"/>
    <col min="6666" max="6666" width="15.875" style="138" customWidth="1"/>
    <col min="6667" max="6912" width="9" style="138"/>
    <col min="6913" max="6913" width="4.75" style="138" customWidth="1"/>
    <col min="6914" max="6915" width="6.25" style="138" customWidth="1"/>
    <col min="6916" max="6916" width="31.875" style="138" customWidth="1"/>
    <col min="6917" max="6917" width="15.625" style="138" customWidth="1"/>
    <col min="6918" max="6918" width="14.375" style="138" customWidth="1"/>
    <col min="6919" max="6919" width="13.75" style="138" customWidth="1"/>
    <col min="6920" max="6920" width="13" style="138" customWidth="1"/>
    <col min="6921" max="6921" width="14.125" style="138" customWidth="1"/>
    <col min="6922" max="6922" width="15.875" style="138" customWidth="1"/>
    <col min="6923" max="7168" width="9" style="138"/>
    <col min="7169" max="7169" width="4.75" style="138" customWidth="1"/>
    <col min="7170" max="7171" width="6.25" style="138" customWidth="1"/>
    <col min="7172" max="7172" width="31.875" style="138" customWidth="1"/>
    <col min="7173" max="7173" width="15.625" style="138" customWidth="1"/>
    <col min="7174" max="7174" width="14.375" style="138" customWidth="1"/>
    <col min="7175" max="7175" width="13.75" style="138" customWidth="1"/>
    <col min="7176" max="7176" width="13" style="138" customWidth="1"/>
    <col min="7177" max="7177" width="14.125" style="138" customWidth="1"/>
    <col min="7178" max="7178" width="15.875" style="138" customWidth="1"/>
    <col min="7179" max="7424" width="9" style="138"/>
    <col min="7425" max="7425" width="4.75" style="138" customWidth="1"/>
    <col min="7426" max="7427" width="6.25" style="138" customWidth="1"/>
    <col min="7428" max="7428" width="31.875" style="138" customWidth="1"/>
    <col min="7429" max="7429" width="15.625" style="138" customWidth="1"/>
    <col min="7430" max="7430" width="14.375" style="138" customWidth="1"/>
    <col min="7431" max="7431" width="13.75" style="138" customWidth="1"/>
    <col min="7432" max="7432" width="13" style="138" customWidth="1"/>
    <col min="7433" max="7433" width="14.125" style="138" customWidth="1"/>
    <col min="7434" max="7434" width="15.875" style="138" customWidth="1"/>
    <col min="7435" max="7680" width="9" style="138"/>
    <col min="7681" max="7681" width="4.75" style="138" customWidth="1"/>
    <col min="7682" max="7683" width="6.25" style="138" customWidth="1"/>
    <col min="7684" max="7684" width="31.875" style="138" customWidth="1"/>
    <col min="7685" max="7685" width="15.625" style="138" customWidth="1"/>
    <col min="7686" max="7686" width="14.375" style="138" customWidth="1"/>
    <col min="7687" max="7687" width="13.75" style="138" customWidth="1"/>
    <col min="7688" max="7688" width="13" style="138" customWidth="1"/>
    <col min="7689" max="7689" width="14.125" style="138" customWidth="1"/>
    <col min="7690" max="7690" width="15.875" style="138" customWidth="1"/>
    <col min="7691" max="7936" width="9" style="138"/>
    <col min="7937" max="7937" width="4.75" style="138" customWidth="1"/>
    <col min="7938" max="7939" width="6.25" style="138" customWidth="1"/>
    <col min="7940" max="7940" width="31.875" style="138" customWidth="1"/>
    <col min="7941" max="7941" width="15.625" style="138" customWidth="1"/>
    <col min="7942" max="7942" width="14.375" style="138" customWidth="1"/>
    <col min="7943" max="7943" width="13.75" style="138" customWidth="1"/>
    <col min="7944" max="7944" width="13" style="138" customWidth="1"/>
    <col min="7945" max="7945" width="14.125" style="138" customWidth="1"/>
    <col min="7946" max="7946" width="15.875" style="138" customWidth="1"/>
    <col min="7947" max="8192" width="9" style="138"/>
    <col min="8193" max="8193" width="4.75" style="138" customWidth="1"/>
    <col min="8194" max="8195" width="6.25" style="138" customWidth="1"/>
    <col min="8196" max="8196" width="31.875" style="138" customWidth="1"/>
    <col min="8197" max="8197" width="15.625" style="138" customWidth="1"/>
    <col min="8198" max="8198" width="14.375" style="138" customWidth="1"/>
    <col min="8199" max="8199" width="13.75" style="138" customWidth="1"/>
    <col min="8200" max="8200" width="13" style="138" customWidth="1"/>
    <col min="8201" max="8201" width="14.125" style="138" customWidth="1"/>
    <col min="8202" max="8202" width="15.875" style="138" customWidth="1"/>
    <col min="8203" max="8448" width="9" style="138"/>
    <col min="8449" max="8449" width="4.75" style="138" customWidth="1"/>
    <col min="8450" max="8451" width="6.25" style="138" customWidth="1"/>
    <col min="8452" max="8452" width="31.875" style="138" customWidth="1"/>
    <col min="8453" max="8453" width="15.625" style="138" customWidth="1"/>
    <col min="8454" max="8454" width="14.375" style="138" customWidth="1"/>
    <col min="8455" max="8455" width="13.75" style="138" customWidth="1"/>
    <col min="8456" max="8456" width="13" style="138" customWidth="1"/>
    <col min="8457" max="8457" width="14.125" style="138" customWidth="1"/>
    <col min="8458" max="8458" width="15.875" style="138" customWidth="1"/>
    <col min="8459" max="8704" width="9" style="138"/>
    <col min="8705" max="8705" width="4.75" style="138" customWidth="1"/>
    <col min="8706" max="8707" width="6.25" style="138" customWidth="1"/>
    <col min="8708" max="8708" width="31.875" style="138" customWidth="1"/>
    <col min="8709" max="8709" width="15.625" style="138" customWidth="1"/>
    <col min="8710" max="8710" width="14.375" style="138" customWidth="1"/>
    <col min="8711" max="8711" width="13.75" style="138" customWidth="1"/>
    <col min="8712" max="8712" width="13" style="138" customWidth="1"/>
    <col min="8713" max="8713" width="14.125" style="138" customWidth="1"/>
    <col min="8714" max="8714" width="15.875" style="138" customWidth="1"/>
    <col min="8715" max="8960" width="9" style="138"/>
    <col min="8961" max="8961" width="4.75" style="138" customWidth="1"/>
    <col min="8962" max="8963" width="6.25" style="138" customWidth="1"/>
    <col min="8964" max="8964" width="31.875" style="138" customWidth="1"/>
    <col min="8965" max="8965" width="15.625" style="138" customWidth="1"/>
    <col min="8966" max="8966" width="14.375" style="138" customWidth="1"/>
    <col min="8967" max="8967" width="13.75" style="138" customWidth="1"/>
    <col min="8968" max="8968" width="13" style="138" customWidth="1"/>
    <col min="8969" max="8969" width="14.125" style="138" customWidth="1"/>
    <col min="8970" max="8970" width="15.875" style="138" customWidth="1"/>
    <col min="8971" max="9216" width="9" style="138"/>
    <col min="9217" max="9217" width="4.75" style="138" customWidth="1"/>
    <col min="9218" max="9219" width="6.25" style="138" customWidth="1"/>
    <col min="9220" max="9220" width="31.875" style="138" customWidth="1"/>
    <col min="9221" max="9221" width="15.625" style="138" customWidth="1"/>
    <col min="9222" max="9222" width="14.375" style="138" customWidth="1"/>
    <col min="9223" max="9223" width="13.75" style="138" customWidth="1"/>
    <col min="9224" max="9224" width="13" style="138" customWidth="1"/>
    <col min="9225" max="9225" width="14.125" style="138" customWidth="1"/>
    <col min="9226" max="9226" width="15.875" style="138" customWidth="1"/>
    <col min="9227" max="9472" width="9" style="138"/>
    <col min="9473" max="9473" width="4.75" style="138" customWidth="1"/>
    <col min="9474" max="9475" width="6.25" style="138" customWidth="1"/>
    <col min="9476" max="9476" width="31.875" style="138" customWidth="1"/>
    <col min="9477" max="9477" width="15.625" style="138" customWidth="1"/>
    <col min="9478" max="9478" width="14.375" style="138" customWidth="1"/>
    <col min="9479" max="9479" width="13.75" style="138" customWidth="1"/>
    <col min="9480" max="9480" width="13" style="138" customWidth="1"/>
    <col min="9481" max="9481" width="14.125" style="138" customWidth="1"/>
    <col min="9482" max="9482" width="15.875" style="138" customWidth="1"/>
    <col min="9483" max="9728" width="9" style="138"/>
    <col min="9729" max="9729" width="4.75" style="138" customWidth="1"/>
    <col min="9730" max="9731" width="6.25" style="138" customWidth="1"/>
    <col min="9732" max="9732" width="31.875" style="138" customWidth="1"/>
    <col min="9733" max="9733" width="15.625" style="138" customWidth="1"/>
    <col min="9734" max="9734" width="14.375" style="138" customWidth="1"/>
    <col min="9735" max="9735" width="13.75" style="138" customWidth="1"/>
    <col min="9736" max="9736" width="13" style="138" customWidth="1"/>
    <col min="9737" max="9737" width="14.125" style="138" customWidth="1"/>
    <col min="9738" max="9738" width="15.875" style="138" customWidth="1"/>
    <col min="9739" max="9984" width="9" style="138"/>
    <col min="9985" max="9985" width="4.75" style="138" customWidth="1"/>
    <col min="9986" max="9987" width="6.25" style="138" customWidth="1"/>
    <col min="9988" max="9988" width="31.875" style="138" customWidth="1"/>
    <col min="9989" max="9989" width="15.625" style="138" customWidth="1"/>
    <col min="9990" max="9990" width="14.375" style="138" customWidth="1"/>
    <col min="9991" max="9991" width="13.75" style="138" customWidth="1"/>
    <col min="9992" max="9992" width="13" style="138" customWidth="1"/>
    <col min="9993" max="9993" width="14.125" style="138" customWidth="1"/>
    <col min="9994" max="9994" width="15.875" style="138" customWidth="1"/>
    <col min="9995" max="10240" width="9" style="138"/>
    <col min="10241" max="10241" width="4.75" style="138" customWidth="1"/>
    <col min="10242" max="10243" width="6.25" style="138" customWidth="1"/>
    <col min="10244" max="10244" width="31.875" style="138" customWidth="1"/>
    <col min="10245" max="10245" width="15.625" style="138" customWidth="1"/>
    <col min="10246" max="10246" width="14.375" style="138" customWidth="1"/>
    <col min="10247" max="10247" width="13.75" style="138" customWidth="1"/>
    <col min="10248" max="10248" width="13" style="138" customWidth="1"/>
    <col min="10249" max="10249" width="14.125" style="138" customWidth="1"/>
    <col min="10250" max="10250" width="15.875" style="138" customWidth="1"/>
    <col min="10251" max="10496" width="9" style="138"/>
    <col min="10497" max="10497" width="4.75" style="138" customWidth="1"/>
    <col min="10498" max="10499" width="6.25" style="138" customWidth="1"/>
    <col min="10500" max="10500" width="31.875" style="138" customWidth="1"/>
    <col min="10501" max="10501" width="15.625" style="138" customWidth="1"/>
    <col min="10502" max="10502" width="14.375" style="138" customWidth="1"/>
    <col min="10503" max="10503" width="13.75" style="138" customWidth="1"/>
    <col min="10504" max="10504" width="13" style="138" customWidth="1"/>
    <col min="10505" max="10505" width="14.125" style="138" customWidth="1"/>
    <col min="10506" max="10506" width="15.875" style="138" customWidth="1"/>
    <col min="10507" max="10752" width="9" style="138"/>
    <col min="10753" max="10753" width="4.75" style="138" customWidth="1"/>
    <col min="10754" max="10755" width="6.25" style="138" customWidth="1"/>
    <col min="10756" max="10756" width="31.875" style="138" customWidth="1"/>
    <col min="10757" max="10757" width="15.625" style="138" customWidth="1"/>
    <col min="10758" max="10758" width="14.375" style="138" customWidth="1"/>
    <col min="10759" max="10759" width="13.75" style="138" customWidth="1"/>
    <col min="10760" max="10760" width="13" style="138" customWidth="1"/>
    <col min="10761" max="10761" width="14.125" style="138" customWidth="1"/>
    <col min="10762" max="10762" width="15.875" style="138" customWidth="1"/>
    <col min="10763" max="11008" width="9" style="138"/>
    <col min="11009" max="11009" width="4.75" style="138" customWidth="1"/>
    <col min="11010" max="11011" width="6.25" style="138" customWidth="1"/>
    <col min="11012" max="11012" width="31.875" style="138" customWidth="1"/>
    <col min="11013" max="11013" width="15.625" style="138" customWidth="1"/>
    <col min="11014" max="11014" width="14.375" style="138" customWidth="1"/>
    <col min="11015" max="11015" width="13.75" style="138" customWidth="1"/>
    <col min="11016" max="11016" width="13" style="138" customWidth="1"/>
    <col min="11017" max="11017" width="14.125" style="138" customWidth="1"/>
    <col min="11018" max="11018" width="15.875" style="138" customWidth="1"/>
    <col min="11019" max="11264" width="9" style="138"/>
    <col min="11265" max="11265" width="4.75" style="138" customWidth="1"/>
    <col min="11266" max="11267" width="6.25" style="138" customWidth="1"/>
    <col min="11268" max="11268" width="31.875" style="138" customWidth="1"/>
    <col min="11269" max="11269" width="15.625" style="138" customWidth="1"/>
    <col min="11270" max="11270" width="14.375" style="138" customWidth="1"/>
    <col min="11271" max="11271" width="13.75" style="138" customWidth="1"/>
    <col min="11272" max="11272" width="13" style="138" customWidth="1"/>
    <col min="11273" max="11273" width="14.125" style="138" customWidth="1"/>
    <col min="11274" max="11274" width="15.875" style="138" customWidth="1"/>
    <col min="11275" max="11520" width="9" style="138"/>
    <col min="11521" max="11521" width="4.75" style="138" customWidth="1"/>
    <col min="11522" max="11523" width="6.25" style="138" customWidth="1"/>
    <col min="11524" max="11524" width="31.875" style="138" customWidth="1"/>
    <col min="11525" max="11525" width="15.625" style="138" customWidth="1"/>
    <col min="11526" max="11526" width="14.375" style="138" customWidth="1"/>
    <col min="11527" max="11527" width="13.75" style="138" customWidth="1"/>
    <col min="11528" max="11528" width="13" style="138" customWidth="1"/>
    <col min="11529" max="11529" width="14.125" style="138" customWidth="1"/>
    <col min="11530" max="11530" width="15.875" style="138" customWidth="1"/>
    <col min="11531" max="11776" width="9" style="138"/>
    <col min="11777" max="11777" width="4.75" style="138" customWidth="1"/>
    <col min="11778" max="11779" width="6.25" style="138" customWidth="1"/>
    <col min="11780" max="11780" width="31.875" style="138" customWidth="1"/>
    <col min="11781" max="11781" width="15.625" style="138" customWidth="1"/>
    <col min="11782" max="11782" width="14.375" style="138" customWidth="1"/>
    <col min="11783" max="11783" width="13.75" style="138" customWidth="1"/>
    <col min="11784" max="11784" width="13" style="138" customWidth="1"/>
    <col min="11785" max="11785" width="14.125" style="138" customWidth="1"/>
    <col min="11786" max="11786" width="15.875" style="138" customWidth="1"/>
    <col min="11787" max="12032" width="9" style="138"/>
    <col min="12033" max="12033" width="4.75" style="138" customWidth="1"/>
    <col min="12034" max="12035" width="6.25" style="138" customWidth="1"/>
    <col min="12036" max="12036" width="31.875" style="138" customWidth="1"/>
    <col min="12037" max="12037" width="15.625" style="138" customWidth="1"/>
    <col min="12038" max="12038" width="14.375" style="138" customWidth="1"/>
    <col min="12039" max="12039" width="13.75" style="138" customWidth="1"/>
    <col min="12040" max="12040" width="13" style="138" customWidth="1"/>
    <col min="12041" max="12041" width="14.125" style="138" customWidth="1"/>
    <col min="12042" max="12042" width="15.875" style="138" customWidth="1"/>
    <col min="12043" max="12288" width="9" style="138"/>
    <col min="12289" max="12289" width="4.75" style="138" customWidth="1"/>
    <col min="12290" max="12291" width="6.25" style="138" customWidth="1"/>
    <col min="12292" max="12292" width="31.875" style="138" customWidth="1"/>
    <col min="12293" max="12293" width="15.625" style="138" customWidth="1"/>
    <col min="12294" max="12294" width="14.375" style="138" customWidth="1"/>
    <col min="12295" max="12295" width="13.75" style="138" customWidth="1"/>
    <col min="12296" max="12296" width="13" style="138" customWidth="1"/>
    <col min="12297" max="12297" width="14.125" style="138" customWidth="1"/>
    <col min="12298" max="12298" width="15.875" style="138" customWidth="1"/>
    <col min="12299" max="12544" width="9" style="138"/>
    <col min="12545" max="12545" width="4.75" style="138" customWidth="1"/>
    <col min="12546" max="12547" width="6.25" style="138" customWidth="1"/>
    <col min="12548" max="12548" width="31.875" style="138" customWidth="1"/>
    <col min="12549" max="12549" width="15.625" style="138" customWidth="1"/>
    <col min="12550" max="12550" width="14.375" style="138" customWidth="1"/>
    <col min="12551" max="12551" width="13.75" style="138" customWidth="1"/>
    <col min="12552" max="12552" width="13" style="138" customWidth="1"/>
    <col min="12553" max="12553" width="14.125" style="138" customWidth="1"/>
    <col min="12554" max="12554" width="15.875" style="138" customWidth="1"/>
    <col min="12555" max="12800" width="9" style="138"/>
    <col min="12801" max="12801" width="4.75" style="138" customWidth="1"/>
    <col min="12802" max="12803" width="6.25" style="138" customWidth="1"/>
    <col min="12804" max="12804" width="31.875" style="138" customWidth="1"/>
    <col min="12805" max="12805" width="15.625" style="138" customWidth="1"/>
    <col min="12806" max="12806" width="14.375" style="138" customWidth="1"/>
    <col min="12807" max="12807" width="13.75" style="138" customWidth="1"/>
    <col min="12808" max="12808" width="13" style="138" customWidth="1"/>
    <col min="12809" max="12809" width="14.125" style="138" customWidth="1"/>
    <col min="12810" max="12810" width="15.875" style="138" customWidth="1"/>
    <col min="12811" max="13056" width="9" style="138"/>
    <col min="13057" max="13057" width="4.75" style="138" customWidth="1"/>
    <col min="13058" max="13059" width="6.25" style="138" customWidth="1"/>
    <col min="13060" max="13060" width="31.875" style="138" customWidth="1"/>
    <col min="13061" max="13061" width="15.625" style="138" customWidth="1"/>
    <col min="13062" max="13062" width="14.375" style="138" customWidth="1"/>
    <col min="13063" max="13063" width="13.75" style="138" customWidth="1"/>
    <col min="13064" max="13064" width="13" style="138" customWidth="1"/>
    <col min="13065" max="13065" width="14.125" style="138" customWidth="1"/>
    <col min="13066" max="13066" width="15.875" style="138" customWidth="1"/>
    <col min="13067" max="13312" width="9" style="138"/>
    <col min="13313" max="13313" width="4.75" style="138" customWidth="1"/>
    <col min="13314" max="13315" width="6.25" style="138" customWidth="1"/>
    <col min="13316" max="13316" width="31.875" style="138" customWidth="1"/>
    <col min="13317" max="13317" width="15.625" style="138" customWidth="1"/>
    <col min="13318" max="13318" width="14.375" style="138" customWidth="1"/>
    <col min="13319" max="13319" width="13.75" style="138" customWidth="1"/>
    <col min="13320" max="13320" width="13" style="138" customWidth="1"/>
    <col min="13321" max="13321" width="14.125" style="138" customWidth="1"/>
    <col min="13322" max="13322" width="15.875" style="138" customWidth="1"/>
    <col min="13323" max="13568" width="9" style="138"/>
    <col min="13569" max="13569" width="4.75" style="138" customWidth="1"/>
    <col min="13570" max="13571" width="6.25" style="138" customWidth="1"/>
    <col min="13572" max="13572" width="31.875" style="138" customWidth="1"/>
    <col min="13573" max="13573" width="15.625" style="138" customWidth="1"/>
    <col min="13574" max="13574" width="14.375" style="138" customWidth="1"/>
    <col min="13575" max="13575" width="13.75" style="138" customWidth="1"/>
    <col min="13576" max="13576" width="13" style="138" customWidth="1"/>
    <col min="13577" max="13577" width="14.125" style="138" customWidth="1"/>
    <col min="13578" max="13578" width="15.875" style="138" customWidth="1"/>
    <col min="13579" max="13824" width="9" style="138"/>
    <col min="13825" max="13825" width="4.75" style="138" customWidth="1"/>
    <col min="13826" max="13827" width="6.25" style="138" customWidth="1"/>
    <col min="13828" max="13828" width="31.875" style="138" customWidth="1"/>
    <col min="13829" max="13829" width="15.625" style="138" customWidth="1"/>
    <col min="13830" max="13830" width="14.375" style="138" customWidth="1"/>
    <col min="13831" max="13831" width="13.75" style="138" customWidth="1"/>
    <col min="13832" max="13832" width="13" style="138" customWidth="1"/>
    <col min="13833" max="13833" width="14.125" style="138" customWidth="1"/>
    <col min="13834" max="13834" width="15.875" style="138" customWidth="1"/>
    <col min="13835" max="14080" width="9" style="138"/>
    <col min="14081" max="14081" width="4.75" style="138" customWidth="1"/>
    <col min="14082" max="14083" width="6.25" style="138" customWidth="1"/>
    <col min="14084" max="14084" width="31.875" style="138" customWidth="1"/>
    <col min="14085" max="14085" width="15.625" style="138" customWidth="1"/>
    <col min="14086" max="14086" width="14.375" style="138" customWidth="1"/>
    <col min="14087" max="14087" width="13.75" style="138" customWidth="1"/>
    <col min="14088" max="14088" width="13" style="138" customWidth="1"/>
    <col min="14089" max="14089" width="14.125" style="138" customWidth="1"/>
    <col min="14090" max="14090" width="15.875" style="138" customWidth="1"/>
    <col min="14091" max="14336" width="9" style="138"/>
    <col min="14337" max="14337" width="4.75" style="138" customWidth="1"/>
    <col min="14338" max="14339" width="6.25" style="138" customWidth="1"/>
    <col min="14340" max="14340" width="31.875" style="138" customWidth="1"/>
    <col min="14341" max="14341" width="15.625" style="138" customWidth="1"/>
    <col min="14342" max="14342" width="14.375" style="138" customWidth="1"/>
    <col min="14343" max="14343" width="13.75" style="138" customWidth="1"/>
    <col min="14344" max="14344" width="13" style="138" customWidth="1"/>
    <col min="14345" max="14345" width="14.125" style="138" customWidth="1"/>
    <col min="14346" max="14346" width="15.875" style="138" customWidth="1"/>
    <col min="14347" max="14592" width="9" style="138"/>
    <col min="14593" max="14593" width="4.75" style="138" customWidth="1"/>
    <col min="14594" max="14595" width="6.25" style="138" customWidth="1"/>
    <col min="14596" max="14596" width="31.875" style="138" customWidth="1"/>
    <col min="14597" max="14597" width="15.625" style="138" customWidth="1"/>
    <col min="14598" max="14598" width="14.375" style="138" customWidth="1"/>
    <col min="14599" max="14599" width="13.75" style="138" customWidth="1"/>
    <col min="14600" max="14600" width="13" style="138" customWidth="1"/>
    <col min="14601" max="14601" width="14.125" style="138" customWidth="1"/>
    <col min="14602" max="14602" width="15.875" style="138" customWidth="1"/>
    <col min="14603" max="14848" width="9" style="138"/>
    <col min="14849" max="14849" width="4.75" style="138" customWidth="1"/>
    <col min="14850" max="14851" width="6.25" style="138" customWidth="1"/>
    <col min="14852" max="14852" width="31.875" style="138" customWidth="1"/>
    <col min="14853" max="14853" width="15.625" style="138" customWidth="1"/>
    <col min="14854" max="14854" width="14.375" style="138" customWidth="1"/>
    <col min="14855" max="14855" width="13.75" style="138" customWidth="1"/>
    <col min="14856" max="14856" width="13" style="138" customWidth="1"/>
    <col min="14857" max="14857" width="14.125" style="138" customWidth="1"/>
    <col min="14858" max="14858" width="15.875" style="138" customWidth="1"/>
    <col min="14859" max="15104" width="9" style="138"/>
    <col min="15105" max="15105" width="4.75" style="138" customWidth="1"/>
    <col min="15106" max="15107" width="6.25" style="138" customWidth="1"/>
    <col min="15108" max="15108" width="31.875" style="138" customWidth="1"/>
    <col min="15109" max="15109" width="15.625" style="138" customWidth="1"/>
    <col min="15110" max="15110" width="14.375" style="138" customWidth="1"/>
    <col min="15111" max="15111" width="13.75" style="138" customWidth="1"/>
    <col min="15112" max="15112" width="13" style="138" customWidth="1"/>
    <col min="15113" max="15113" width="14.125" style="138" customWidth="1"/>
    <col min="15114" max="15114" width="15.875" style="138" customWidth="1"/>
    <col min="15115" max="15360" width="9" style="138"/>
    <col min="15361" max="15361" width="4.75" style="138" customWidth="1"/>
    <col min="15362" max="15363" width="6.25" style="138" customWidth="1"/>
    <col min="15364" max="15364" width="31.875" style="138" customWidth="1"/>
    <col min="15365" max="15365" width="15.625" style="138" customWidth="1"/>
    <col min="15366" max="15366" width="14.375" style="138" customWidth="1"/>
    <col min="15367" max="15367" width="13.75" style="138" customWidth="1"/>
    <col min="15368" max="15368" width="13" style="138" customWidth="1"/>
    <col min="15369" max="15369" width="14.125" style="138" customWidth="1"/>
    <col min="15370" max="15370" width="15.875" style="138" customWidth="1"/>
    <col min="15371" max="15616" width="9" style="138"/>
    <col min="15617" max="15617" width="4.75" style="138" customWidth="1"/>
    <col min="15618" max="15619" width="6.25" style="138" customWidth="1"/>
    <col min="15620" max="15620" width="31.875" style="138" customWidth="1"/>
    <col min="15621" max="15621" width="15.625" style="138" customWidth="1"/>
    <col min="15622" max="15622" width="14.375" style="138" customWidth="1"/>
    <col min="15623" max="15623" width="13.75" style="138" customWidth="1"/>
    <col min="15624" max="15624" width="13" style="138" customWidth="1"/>
    <col min="15625" max="15625" width="14.125" style="138" customWidth="1"/>
    <col min="15626" max="15626" width="15.875" style="138" customWidth="1"/>
    <col min="15627" max="15872" width="9" style="138"/>
    <col min="15873" max="15873" width="4.75" style="138" customWidth="1"/>
    <col min="15874" max="15875" width="6.25" style="138" customWidth="1"/>
    <col min="15876" max="15876" width="31.875" style="138" customWidth="1"/>
    <col min="15877" max="15877" width="15.625" style="138" customWidth="1"/>
    <col min="15878" max="15878" width="14.375" style="138" customWidth="1"/>
    <col min="15879" max="15879" width="13.75" style="138" customWidth="1"/>
    <col min="15880" max="15880" width="13" style="138" customWidth="1"/>
    <col min="15881" max="15881" width="14.125" style="138" customWidth="1"/>
    <col min="15882" max="15882" width="15.875" style="138" customWidth="1"/>
    <col min="15883" max="16128" width="9" style="138"/>
    <col min="16129" max="16129" width="4.75" style="138" customWidth="1"/>
    <col min="16130" max="16131" width="6.25" style="138" customWidth="1"/>
    <col min="16132" max="16132" width="31.875" style="138" customWidth="1"/>
    <col min="16133" max="16133" width="15.625" style="138" customWidth="1"/>
    <col min="16134" max="16134" width="14.375" style="138" customWidth="1"/>
    <col min="16135" max="16135" width="13.75" style="138" customWidth="1"/>
    <col min="16136" max="16136" width="13" style="138" customWidth="1"/>
    <col min="16137" max="16137" width="14.125" style="138" customWidth="1"/>
    <col min="16138" max="16138" width="15.875" style="138" customWidth="1"/>
    <col min="16139" max="16384" width="9" style="138"/>
  </cols>
  <sheetData>
    <row r="1" spans="1:10" s="128" customFormat="1" ht="16.5" customHeight="1" x14ac:dyDescent="0.25">
      <c r="A1" s="203" t="s">
        <v>502</v>
      </c>
      <c r="B1" s="204"/>
      <c r="C1" s="204"/>
      <c r="D1" s="205"/>
      <c r="E1" s="206" t="s">
        <v>503</v>
      </c>
      <c r="F1" s="207"/>
      <c r="G1" s="206" t="s">
        <v>504</v>
      </c>
      <c r="H1" s="207"/>
      <c r="I1" s="206" t="s">
        <v>505</v>
      </c>
      <c r="J1" s="207"/>
    </row>
    <row r="2" spans="1:10" s="128" customFormat="1" ht="16.5" customHeight="1" x14ac:dyDescent="0.25">
      <c r="A2" s="152" t="s">
        <v>141</v>
      </c>
      <c r="B2" s="130" t="s">
        <v>142</v>
      </c>
      <c r="C2" s="130" t="s">
        <v>143</v>
      </c>
      <c r="D2" s="131" t="s">
        <v>506</v>
      </c>
      <c r="E2" s="132" t="s">
        <v>507</v>
      </c>
      <c r="F2" s="132" t="s">
        <v>508</v>
      </c>
      <c r="G2" s="132" t="s">
        <v>507</v>
      </c>
      <c r="H2" s="132" t="s">
        <v>508</v>
      </c>
      <c r="I2" s="132" t="s">
        <v>507</v>
      </c>
      <c r="J2" s="132" t="s">
        <v>508</v>
      </c>
    </row>
    <row r="3" spans="1:10" s="128" customFormat="1" ht="16.149999999999999" customHeight="1" x14ac:dyDescent="0.25">
      <c r="A3" s="133" t="s">
        <v>272</v>
      </c>
      <c r="B3" s="130" t="s">
        <v>272</v>
      </c>
      <c r="C3" s="130" t="s">
        <v>272</v>
      </c>
      <c r="D3" s="134" t="s">
        <v>509</v>
      </c>
      <c r="E3" s="135">
        <v>68829616</v>
      </c>
      <c r="F3" s="135">
        <v>338383880</v>
      </c>
      <c r="G3" s="135">
        <v>66298591</v>
      </c>
      <c r="H3" s="135">
        <v>231185875</v>
      </c>
      <c r="I3" s="135">
        <v>2531025</v>
      </c>
      <c r="J3" s="136">
        <v>107198005</v>
      </c>
    </row>
    <row r="4" spans="1:10" x14ac:dyDescent="0.25">
      <c r="A4" s="133" t="s">
        <v>272</v>
      </c>
      <c r="B4" s="137" t="s">
        <v>272</v>
      </c>
      <c r="C4" s="137" t="s">
        <v>272</v>
      </c>
      <c r="D4" s="134" t="s">
        <v>510</v>
      </c>
      <c r="E4" s="135">
        <v>68829616</v>
      </c>
      <c r="F4" s="135">
        <v>337143880</v>
      </c>
      <c r="G4" s="135">
        <v>66298591</v>
      </c>
      <c r="H4" s="135">
        <v>229945875</v>
      </c>
      <c r="I4" s="135">
        <v>2531025</v>
      </c>
      <c r="J4" s="136">
        <v>107198005</v>
      </c>
    </row>
    <row r="5" spans="1:10" x14ac:dyDescent="0.25">
      <c r="A5" s="133" t="s">
        <v>511</v>
      </c>
      <c r="B5" s="137" t="s">
        <v>272</v>
      </c>
      <c r="C5" s="137" t="s">
        <v>272</v>
      </c>
      <c r="D5" s="134" t="s">
        <v>512</v>
      </c>
      <c r="E5" s="135">
        <v>54088514</v>
      </c>
      <c r="F5" s="135">
        <v>153805033</v>
      </c>
      <c r="G5" s="135">
        <v>54088514</v>
      </c>
      <c r="H5" s="135">
        <v>152159496</v>
      </c>
      <c r="I5" s="135">
        <v>0</v>
      </c>
      <c r="J5" s="136">
        <v>1645537</v>
      </c>
    </row>
    <row r="6" spans="1:10" x14ac:dyDescent="0.25">
      <c r="A6" s="133" t="s">
        <v>511</v>
      </c>
      <c r="B6" s="137" t="s">
        <v>511</v>
      </c>
      <c r="C6" s="137" t="s">
        <v>272</v>
      </c>
      <c r="D6" s="134" t="s">
        <v>513</v>
      </c>
      <c r="E6" s="135">
        <v>84382</v>
      </c>
      <c r="F6" s="135">
        <v>1147679</v>
      </c>
      <c r="G6" s="135">
        <v>84382</v>
      </c>
      <c r="H6" s="135">
        <v>1147679</v>
      </c>
      <c r="I6" s="135">
        <v>0</v>
      </c>
      <c r="J6" s="136">
        <v>0</v>
      </c>
    </row>
    <row r="7" spans="1:10" x14ac:dyDescent="0.25">
      <c r="A7" s="133" t="s">
        <v>511</v>
      </c>
      <c r="B7" s="137" t="s">
        <v>511</v>
      </c>
      <c r="C7" s="137" t="s">
        <v>511</v>
      </c>
      <c r="D7" s="134" t="s">
        <v>514</v>
      </c>
      <c r="E7" s="135">
        <v>84382</v>
      </c>
      <c r="F7" s="135">
        <v>1147679</v>
      </c>
      <c r="G7" s="135">
        <v>84382</v>
      </c>
      <c r="H7" s="135">
        <v>1147679</v>
      </c>
      <c r="I7" s="135">
        <v>0</v>
      </c>
      <c r="J7" s="136">
        <v>0</v>
      </c>
    </row>
    <row r="8" spans="1:10" x14ac:dyDescent="0.25">
      <c r="A8" s="133" t="s">
        <v>511</v>
      </c>
      <c r="B8" s="137" t="s">
        <v>515</v>
      </c>
      <c r="C8" s="137" t="s">
        <v>272</v>
      </c>
      <c r="D8" s="134" t="s">
        <v>516</v>
      </c>
      <c r="E8" s="135">
        <v>33579813</v>
      </c>
      <c r="F8" s="135">
        <v>34350020</v>
      </c>
      <c r="G8" s="135">
        <v>33579813</v>
      </c>
      <c r="H8" s="135">
        <v>34350020</v>
      </c>
      <c r="I8" s="135">
        <v>0</v>
      </c>
      <c r="J8" s="136">
        <v>0</v>
      </c>
    </row>
    <row r="9" spans="1:10" x14ac:dyDescent="0.25">
      <c r="A9" s="133" t="s">
        <v>511</v>
      </c>
      <c r="B9" s="137" t="s">
        <v>515</v>
      </c>
      <c r="C9" s="137" t="s">
        <v>511</v>
      </c>
      <c r="D9" s="134" t="s">
        <v>276</v>
      </c>
      <c r="E9" s="135">
        <v>33579813</v>
      </c>
      <c r="F9" s="135">
        <v>34350020</v>
      </c>
      <c r="G9" s="135">
        <v>33579813</v>
      </c>
      <c r="H9" s="135">
        <v>34350020</v>
      </c>
      <c r="I9" s="135">
        <v>0</v>
      </c>
      <c r="J9" s="136">
        <v>0</v>
      </c>
    </row>
    <row r="10" spans="1:10" x14ac:dyDescent="0.25">
      <c r="A10" s="133" t="s">
        <v>511</v>
      </c>
      <c r="B10" s="137" t="s">
        <v>517</v>
      </c>
      <c r="C10" s="137" t="s">
        <v>272</v>
      </c>
      <c r="D10" s="134" t="s">
        <v>518</v>
      </c>
      <c r="E10" s="135">
        <v>2211034</v>
      </c>
      <c r="F10" s="135">
        <v>7572808</v>
      </c>
      <c r="G10" s="135">
        <v>2211034</v>
      </c>
      <c r="H10" s="135">
        <v>7572808</v>
      </c>
      <c r="I10" s="135">
        <v>0</v>
      </c>
      <c r="J10" s="136">
        <v>0</v>
      </c>
    </row>
    <row r="11" spans="1:10" x14ac:dyDescent="0.25">
      <c r="A11" s="133" t="s">
        <v>511</v>
      </c>
      <c r="B11" s="137" t="s">
        <v>517</v>
      </c>
      <c r="C11" s="137" t="s">
        <v>511</v>
      </c>
      <c r="D11" s="134" t="s">
        <v>519</v>
      </c>
      <c r="E11" s="135">
        <v>2211034</v>
      </c>
      <c r="F11" s="135">
        <v>7572808</v>
      </c>
      <c r="G11" s="135">
        <v>2211034</v>
      </c>
      <c r="H11" s="135">
        <v>7572808</v>
      </c>
      <c r="I11" s="135">
        <v>0</v>
      </c>
      <c r="J11" s="136">
        <v>0</v>
      </c>
    </row>
    <row r="12" spans="1:10" x14ac:dyDescent="0.25">
      <c r="A12" s="133" t="s">
        <v>511</v>
      </c>
      <c r="B12" s="137" t="s">
        <v>520</v>
      </c>
      <c r="C12" s="137" t="s">
        <v>272</v>
      </c>
      <c r="D12" s="134" t="s">
        <v>521</v>
      </c>
      <c r="E12" s="135">
        <v>722683</v>
      </c>
      <c r="F12" s="135">
        <v>3599000</v>
      </c>
      <c r="G12" s="135">
        <v>722683</v>
      </c>
      <c r="H12" s="135">
        <v>3599000</v>
      </c>
      <c r="I12" s="135">
        <v>0</v>
      </c>
      <c r="J12" s="136">
        <v>0</v>
      </c>
    </row>
    <row r="13" spans="1:10" x14ac:dyDescent="0.25">
      <c r="A13" s="133" t="s">
        <v>511</v>
      </c>
      <c r="B13" s="137" t="s">
        <v>520</v>
      </c>
      <c r="C13" s="137" t="s">
        <v>511</v>
      </c>
      <c r="D13" s="134" t="s">
        <v>280</v>
      </c>
      <c r="E13" s="135">
        <v>722683</v>
      </c>
      <c r="F13" s="135">
        <v>3599000</v>
      </c>
      <c r="G13" s="135">
        <v>722683</v>
      </c>
      <c r="H13" s="135">
        <v>3599000</v>
      </c>
      <c r="I13" s="135">
        <v>0</v>
      </c>
      <c r="J13" s="136">
        <v>0</v>
      </c>
    </row>
    <row r="14" spans="1:10" x14ac:dyDescent="0.25">
      <c r="A14" s="133" t="s">
        <v>511</v>
      </c>
      <c r="B14" s="137" t="s">
        <v>522</v>
      </c>
      <c r="C14" s="137" t="s">
        <v>272</v>
      </c>
      <c r="D14" s="134" t="s">
        <v>523</v>
      </c>
      <c r="E14" s="135">
        <v>3190602</v>
      </c>
      <c r="F14" s="135">
        <v>14534880</v>
      </c>
      <c r="G14" s="135">
        <v>3190602</v>
      </c>
      <c r="H14" s="135">
        <v>14534880</v>
      </c>
      <c r="I14" s="135">
        <v>0</v>
      </c>
      <c r="J14" s="136">
        <v>0</v>
      </c>
    </row>
    <row r="15" spans="1:10" x14ac:dyDescent="0.25">
      <c r="A15" s="133" t="s">
        <v>511</v>
      </c>
      <c r="B15" s="137" t="s">
        <v>522</v>
      </c>
      <c r="C15" s="137" t="s">
        <v>511</v>
      </c>
      <c r="D15" s="134" t="s">
        <v>524</v>
      </c>
      <c r="E15" s="135">
        <v>101353</v>
      </c>
      <c r="F15" s="135">
        <v>3897753</v>
      </c>
      <c r="G15" s="135">
        <v>101353</v>
      </c>
      <c r="H15" s="135">
        <v>3897753</v>
      </c>
      <c r="I15" s="135">
        <v>0</v>
      </c>
      <c r="J15" s="136">
        <v>0</v>
      </c>
    </row>
    <row r="16" spans="1:10" x14ac:dyDescent="0.25">
      <c r="A16" s="133" t="s">
        <v>511</v>
      </c>
      <c r="B16" s="137" t="s">
        <v>522</v>
      </c>
      <c r="C16" s="137" t="s">
        <v>515</v>
      </c>
      <c r="D16" s="134" t="s">
        <v>525</v>
      </c>
      <c r="E16" s="135">
        <v>3089249</v>
      </c>
      <c r="F16" s="135">
        <v>10637127</v>
      </c>
      <c r="G16" s="135">
        <v>3089249</v>
      </c>
      <c r="H16" s="135">
        <v>10637127</v>
      </c>
      <c r="I16" s="135">
        <v>0</v>
      </c>
      <c r="J16" s="136">
        <v>0</v>
      </c>
    </row>
    <row r="17" spans="1:10" ht="22.5" x14ac:dyDescent="0.25">
      <c r="A17" s="133" t="s">
        <v>511</v>
      </c>
      <c r="B17" s="137" t="s">
        <v>526</v>
      </c>
      <c r="C17" s="137" t="s">
        <v>272</v>
      </c>
      <c r="D17" s="134" t="s">
        <v>527</v>
      </c>
      <c r="E17" s="135">
        <v>14300000</v>
      </c>
      <c r="F17" s="135" t="s">
        <v>681</v>
      </c>
      <c r="G17" s="135">
        <v>14300000</v>
      </c>
      <c r="H17" s="135" t="s">
        <v>682</v>
      </c>
      <c r="I17" s="135">
        <v>0</v>
      </c>
      <c r="J17" s="136">
        <v>1645537</v>
      </c>
    </row>
    <row r="18" spans="1:10" ht="22.5" x14ac:dyDescent="0.25">
      <c r="A18" s="133" t="s">
        <v>511</v>
      </c>
      <c r="B18" s="137" t="s">
        <v>526</v>
      </c>
      <c r="C18" s="137" t="s">
        <v>511</v>
      </c>
      <c r="D18" s="134" t="s">
        <v>530</v>
      </c>
      <c r="E18" s="135">
        <v>14300000</v>
      </c>
      <c r="F18" s="135" t="s">
        <v>681</v>
      </c>
      <c r="G18" s="135">
        <v>14300000</v>
      </c>
      <c r="H18" s="135" t="s">
        <v>682</v>
      </c>
      <c r="I18" s="135">
        <v>0</v>
      </c>
      <c r="J18" s="136">
        <v>1645537</v>
      </c>
    </row>
    <row r="19" spans="1:10" x14ac:dyDescent="0.25">
      <c r="A19" s="133" t="s">
        <v>531</v>
      </c>
      <c r="B19" s="137" t="s">
        <v>272</v>
      </c>
      <c r="C19" s="137" t="s">
        <v>272</v>
      </c>
      <c r="D19" s="134" t="s">
        <v>532</v>
      </c>
      <c r="E19" s="135">
        <v>24804</v>
      </c>
      <c r="F19" s="135">
        <v>608536</v>
      </c>
      <c r="G19" s="135">
        <v>24804</v>
      </c>
      <c r="H19" s="135">
        <v>608536</v>
      </c>
      <c r="I19" s="135">
        <v>0</v>
      </c>
      <c r="J19" s="136">
        <v>0</v>
      </c>
    </row>
    <row r="20" spans="1:10" x14ac:dyDescent="0.25">
      <c r="A20" s="133" t="s">
        <v>531</v>
      </c>
      <c r="B20" s="137" t="s">
        <v>511</v>
      </c>
      <c r="C20" s="137" t="s">
        <v>272</v>
      </c>
      <c r="D20" s="134" t="s">
        <v>533</v>
      </c>
      <c r="E20" s="135">
        <v>10524</v>
      </c>
      <c r="F20" s="135">
        <v>479224</v>
      </c>
      <c r="G20" s="135">
        <v>10524</v>
      </c>
      <c r="H20" s="135">
        <v>479224</v>
      </c>
      <c r="I20" s="135">
        <v>0</v>
      </c>
      <c r="J20" s="136">
        <v>0</v>
      </c>
    </row>
    <row r="21" spans="1:10" x14ac:dyDescent="0.25">
      <c r="A21" s="133" t="s">
        <v>531</v>
      </c>
      <c r="B21" s="137" t="s">
        <v>511</v>
      </c>
      <c r="C21" s="137" t="s">
        <v>511</v>
      </c>
      <c r="D21" s="134" t="s">
        <v>534</v>
      </c>
      <c r="E21" s="135">
        <v>10524</v>
      </c>
      <c r="F21" s="135">
        <v>479224</v>
      </c>
      <c r="G21" s="135">
        <v>10524</v>
      </c>
      <c r="H21" s="135">
        <v>479224</v>
      </c>
      <c r="I21" s="135">
        <v>0</v>
      </c>
      <c r="J21" s="136">
        <v>0</v>
      </c>
    </row>
    <row r="22" spans="1:10" x14ac:dyDescent="0.25">
      <c r="A22" s="133" t="s">
        <v>531</v>
      </c>
      <c r="B22" s="137" t="s">
        <v>515</v>
      </c>
      <c r="C22" s="137" t="s">
        <v>272</v>
      </c>
      <c r="D22" s="134" t="s">
        <v>535</v>
      </c>
      <c r="E22" s="135">
        <v>0</v>
      </c>
      <c r="F22" s="135">
        <v>110000</v>
      </c>
      <c r="G22" s="135">
        <v>0</v>
      </c>
      <c r="H22" s="135">
        <v>110000</v>
      </c>
      <c r="I22" s="135">
        <v>0</v>
      </c>
      <c r="J22" s="136">
        <v>0</v>
      </c>
    </row>
    <row r="23" spans="1:10" x14ac:dyDescent="0.25">
      <c r="A23" s="133" t="s">
        <v>531</v>
      </c>
      <c r="B23" s="137" t="s">
        <v>515</v>
      </c>
      <c r="C23" s="137" t="s">
        <v>511</v>
      </c>
      <c r="D23" s="134" t="s">
        <v>536</v>
      </c>
      <c r="E23" s="135">
        <v>0</v>
      </c>
      <c r="F23" s="135">
        <v>110000</v>
      </c>
      <c r="G23" s="135">
        <v>0</v>
      </c>
      <c r="H23" s="135">
        <v>110000</v>
      </c>
      <c r="I23" s="135">
        <v>0</v>
      </c>
      <c r="J23" s="136">
        <v>0</v>
      </c>
    </row>
    <row r="24" spans="1:10" x14ac:dyDescent="0.25">
      <c r="A24" s="133" t="s">
        <v>531</v>
      </c>
      <c r="B24" s="137" t="s">
        <v>531</v>
      </c>
      <c r="C24" s="137" t="s">
        <v>272</v>
      </c>
      <c r="D24" s="134" t="s">
        <v>537</v>
      </c>
      <c r="E24" s="135">
        <v>14280</v>
      </c>
      <c r="F24" s="135">
        <v>19312</v>
      </c>
      <c r="G24" s="135">
        <v>14280</v>
      </c>
      <c r="H24" s="135">
        <v>19312</v>
      </c>
      <c r="I24" s="135">
        <v>0</v>
      </c>
      <c r="J24" s="136">
        <v>0</v>
      </c>
    </row>
    <row r="25" spans="1:10" x14ac:dyDescent="0.25">
      <c r="A25" s="133" t="s">
        <v>531</v>
      </c>
      <c r="B25" s="137" t="s">
        <v>531</v>
      </c>
      <c r="C25" s="137" t="s">
        <v>511</v>
      </c>
      <c r="D25" s="134" t="s">
        <v>538</v>
      </c>
      <c r="E25" s="135">
        <v>14280</v>
      </c>
      <c r="F25" s="135">
        <v>19312</v>
      </c>
      <c r="G25" s="135">
        <v>14280</v>
      </c>
      <c r="H25" s="135">
        <v>19312</v>
      </c>
      <c r="I25" s="135">
        <v>0</v>
      </c>
      <c r="J25" s="136">
        <v>0</v>
      </c>
    </row>
    <row r="26" spans="1:10" x14ac:dyDescent="0.25">
      <c r="A26" s="133" t="s">
        <v>517</v>
      </c>
      <c r="B26" s="137" t="s">
        <v>272</v>
      </c>
      <c r="C26" s="137" t="s">
        <v>272</v>
      </c>
      <c r="D26" s="134" t="s">
        <v>539</v>
      </c>
      <c r="E26" s="135">
        <v>6079210</v>
      </c>
      <c r="F26" s="135">
        <v>28248045</v>
      </c>
      <c r="G26" s="135">
        <v>6079210</v>
      </c>
      <c r="H26" s="135">
        <v>28231702</v>
      </c>
      <c r="I26" s="135">
        <v>0</v>
      </c>
      <c r="J26" s="136">
        <v>16343</v>
      </c>
    </row>
    <row r="27" spans="1:10" x14ac:dyDescent="0.25">
      <c r="A27" s="133" t="s">
        <v>517</v>
      </c>
      <c r="B27" s="137" t="s">
        <v>511</v>
      </c>
      <c r="C27" s="137" t="s">
        <v>272</v>
      </c>
      <c r="D27" s="134" t="s">
        <v>540</v>
      </c>
      <c r="E27" s="135">
        <v>28100</v>
      </c>
      <c r="F27" s="135">
        <v>121100</v>
      </c>
      <c r="G27" s="135">
        <v>28100</v>
      </c>
      <c r="H27" s="135">
        <v>121100</v>
      </c>
      <c r="I27" s="135">
        <v>0</v>
      </c>
      <c r="J27" s="136">
        <v>0</v>
      </c>
    </row>
    <row r="28" spans="1:10" x14ac:dyDescent="0.25">
      <c r="A28" s="133" t="s">
        <v>517</v>
      </c>
      <c r="B28" s="137" t="s">
        <v>511</v>
      </c>
      <c r="C28" s="137" t="s">
        <v>515</v>
      </c>
      <c r="D28" s="134" t="s">
        <v>541</v>
      </c>
      <c r="E28" s="135">
        <v>28100</v>
      </c>
      <c r="F28" s="135">
        <v>121100</v>
      </c>
      <c r="G28" s="135">
        <v>28100</v>
      </c>
      <c r="H28" s="135">
        <v>121100</v>
      </c>
      <c r="I28" s="135">
        <v>0</v>
      </c>
      <c r="J28" s="136">
        <v>0</v>
      </c>
    </row>
    <row r="29" spans="1:10" x14ac:dyDescent="0.25">
      <c r="A29" s="133" t="s">
        <v>517</v>
      </c>
      <c r="B29" s="137" t="s">
        <v>515</v>
      </c>
      <c r="C29" s="137" t="s">
        <v>272</v>
      </c>
      <c r="D29" s="134" t="s">
        <v>542</v>
      </c>
      <c r="E29" s="135">
        <v>6051110</v>
      </c>
      <c r="F29" s="135">
        <v>28126945</v>
      </c>
      <c r="G29" s="135">
        <v>6051110</v>
      </c>
      <c r="H29" s="135">
        <v>28110602</v>
      </c>
      <c r="I29" s="135">
        <v>0</v>
      </c>
      <c r="J29" s="136">
        <v>16343</v>
      </c>
    </row>
    <row r="30" spans="1:10" x14ac:dyDescent="0.25">
      <c r="A30" s="133" t="s">
        <v>517</v>
      </c>
      <c r="B30" s="137" t="s">
        <v>515</v>
      </c>
      <c r="C30" s="137" t="s">
        <v>517</v>
      </c>
      <c r="D30" s="134" t="s">
        <v>543</v>
      </c>
      <c r="E30" s="135">
        <v>4</v>
      </c>
      <c r="F30" s="135">
        <v>38</v>
      </c>
      <c r="G30" s="135">
        <v>4</v>
      </c>
      <c r="H30" s="135">
        <v>38</v>
      </c>
      <c r="I30" s="135">
        <v>0</v>
      </c>
      <c r="J30" s="136">
        <v>0</v>
      </c>
    </row>
    <row r="31" spans="1:10" x14ac:dyDescent="0.25">
      <c r="A31" s="133" t="s">
        <v>517</v>
      </c>
      <c r="B31" s="137" t="s">
        <v>515</v>
      </c>
      <c r="C31" s="137" t="s">
        <v>544</v>
      </c>
      <c r="D31" s="134" t="s">
        <v>545</v>
      </c>
      <c r="E31" s="135">
        <v>4179321</v>
      </c>
      <c r="F31" s="135">
        <v>22062325</v>
      </c>
      <c r="G31" s="135">
        <v>4179321</v>
      </c>
      <c r="H31" s="135">
        <v>22045982</v>
      </c>
      <c r="I31" s="135">
        <v>0</v>
      </c>
      <c r="J31" s="136">
        <v>16343</v>
      </c>
    </row>
    <row r="32" spans="1:10" x14ac:dyDescent="0.25">
      <c r="A32" s="133" t="s">
        <v>517</v>
      </c>
      <c r="B32" s="137" t="s">
        <v>515</v>
      </c>
      <c r="C32" s="137" t="s">
        <v>546</v>
      </c>
      <c r="D32" s="134" t="s">
        <v>547</v>
      </c>
      <c r="E32" s="135">
        <v>1871785</v>
      </c>
      <c r="F32" s="135">
        <v>6064582</v>
      </c>
      <c r="G32" s="135">
        <v>1871785</v>
      </c>
      <c r="H32" s="135">
        <v>6064582</v>
      </c>
      <c r="I32" s="135">
        <v>0</v>
      </c>
      <c r="J32" s="136">
        <v>0</v>
      </c>
    </row>
    <row r="33" spans="1:10" x14ac:dyDescent="0.25">
      <c r="A33" s="133" t="s">
        <v>520</v>
      </c>
      <c r="B33" s="137" t="s">
        <v>272</v>
      </c>
      <c r="C33" s="137" t="s">
        <v>272</v>
      </c>
      <c r="D33" s="134" t="s">
        <v>548</v>
      </c>
      <c r="E33" s="135">
        <v>28000</v>
      </c>
      <c r="F33" s="135">
        <v>1358376</v>
      </c>
      <c r="G33" s="135">
        <v>28000</v>
      </c>
      <c r="H33" s="135">
        <v>1358376</v>
      </c>
      <c r="I33" s="135">
        <v>0</v>
      </c>
      <c r="J33" s="136">
        <v>0</v>
      </c>
    </row>
    <row r="34" spans="1:10" x14ac:dyDescent="0.25">
      <c r="A34" s="133" t="s">
        <v>520</v>
      </c>
      <c r="B34" s="137" t="s">
        <v>511</v>
      </c>
      <c r="C34" s="137" t="s">
        <v>272</v>
      </c>
      <c r="D34" s="134" t="s">
        <v>549</v>
      </c>
      <c r="E34" s="135">
        <v>28000</v>
      </c>
      <c r="F34" s="135">
        <v>1358376</v>
      </c>
      <c r="G34" s="135">
        <v>28000</v>
      </c>
      <c r="H34" s="135">
        <v>1358376</v>
      </c>
      <c r="I34" s="135">
        <v>0</v>
      </c>
      <c r="J34" s="136">
        <v>0</v>
      </c>
    </row>
    <row r="35" spans="1:10" x14ac:dyDescent="0.25">
      <c r="A35" s="133" t="s">
        <v>520</v>
      </c>
      <c r="B35" s="137" t="s">
        <v>511</v>
      </c>
      <c r="C35" s="137" t="s">
        <v>511</v>
      </c>
      <c r="D35" s="134" t="s">
        <v>550</v>
      </c>
      <c r="E35" s="135">
        <v>28000</v>
      </c>
      <c r="F35" s="135">
        <v>112000</v>
      </c>
      <c r="G35" s="135">
        <v>28000</v>
      </c>
      <c r="H35" s="135">
        <v>112000</v>
      </c>
      <c r="I35" s="135">
        <v>0</v>
      </c>
      <c r="J35" s="136">
        <v>0</v>
      </c>
    </row>
    <row r="36" spans="1:10" x14ac:dyDescent="0.25">
      <c r="A36" s="133" t="s">
        <v>520</v>
      </c>
      <c r="B36" s="137" t="s">
        <v>511</v>
      </c>
      <c r="C36" s="137" t="s">
        <v>515</v>
      </c>
      <c r="D36" s="134" t="s">
        <v>551</v>
      </c>
      <c r="E36" s="135">
        <v>0</v>
      </c>
      <c r="F36" s="135">
        <v>1246376</v>
      </c>
      <c r="G36" s="135">
        <v>0</v>
      </c>
      <c r="H36" s="135">
        <v>1246376</v>
      </c>
      <c r="I36" s="135">
        <v>0</v>
      </c>
      <c r="J36" s="136">
        <v>0</v>
      </c>
    </row>
    <row r="37" spans="1:10" x14ac:dyDescent="0.25">
      <c r="A37" s="133" t="s">
        <v>522</v>
      </c>
      <c r="B37" s="137" t="s">
        <v>272</v>
      </c>
      <c r="C37" s="137" t="s">
        <v>272</v>
      </c>
      <c r="D37" s="134" t="s">
        <v>552</v>
      </c>
      <c r="E37" s="135">
        <v>0</v>
      </c>
      <c r="F37" s="135">
        <v>200000</v>
      </c>
      <c r="G37" s="135">
        <v>0</v>
      </c>
      <c r="H37" s="135">
        <v>200000</v>
      </c>
      <c r="I37" s="135">
        <v>0</v>
      </c>
      <c r="J37" s="136">
        <v>0</v>
      </c>
    </row>
    <row r="38" spans="1:10" x14ac:dyDescent="0.25">
      <c r="A38" s="133" t="s">
        <v>522</v>
      </c>
      <c r="B38" s="137" t="s">
        <v>511</v>
      </c>
      <c r="C38" s="137" t="s">
        <v>272</v>
      </c>
      <c r="D38" s="134" t="s">
        <v>553</v>
      </c>
      <c r="E38" s="135">
        <v>0</v>
      </c>
      <c r="F38" s="135">
        <v>200000</v>
      </c>
      <c r="G38" s="135">
        <v>0</v>
      </c>
      <c r="H38" s="135">
        <v>200000</v>
      </c>
      <c r="I38" s="135">
        <v>0</v>
      </c>
      <c r="J38" s="136">
        <v>0</v>
      </c>
    </row>
    <row r="39" spans="1:10" x14ac:dyDescent="0.25">
      <c r="A39" s="133" t="s">
        <v>522</v>
      </c>
      <c r="B39" s="137" t="s">
        <v>511</v>
      </c>
      <c r="C39" s="137" t="s">
        <v>511</v>
      </c>
      <c r="D39" s="134" t="s">
        <v>554</v>
      </c>
      <c r="E39" s="135">
        <v>0</v>
      </c>
      <c r="F39" s="135">
        <v>200000</v>
      </c>
      <c r="G39" s="135">
        <v>0</v>
      </c>
      <c r="H39" s="135">
        <v>200000</v>
      </c>
      <c r="I39" s="135">
        <v>0</v>
      </c>
      <c r="J39" s="136">
        <v>0</v>
      </c>
    </row>
    <row r="40" spans="1:10" ht="22.5" x14ac:dyDescent="0.25">
      <c r="A40" s="133" t="s">
        <v>555</v>
      </c>
      <c r="B40" s="137" t="s">
        <v>272</v>
      </c>
      <c r="C40" s="137" t="s">
        <v>272</v>
      </c>
      <c r="D40" s="134" t="s">
        <v>556</v>
      </c>
      <c r="E40" s="135" t="s">
        <v>683</v>
      </c>
      <c r="F40" s="135">
        <v>127374716</v>
      </c>
      <c r="G40" s="135" t="s">
        <v>684</v>
      </c>
      <c r="H40" s="135" t="s">
        <v>685</v>
      </c>
      <c r="I40" s="135">
        <v>2529889</v>
      </c>
      <c r="J40" s="136">
        <v>96775717</v>
      </c>
    </row>
    <row r="41" spans="1:10" ht="22.5" x14ac:dyDescent="0.25">
      <c r="A41" s="133" t="s">
        <v>555</v>
      </c>
      <c r="B41" s="137" t="s">
        <v>511</v>
      </c>
      <c r="C41" s="137" t="s">
        <v>272</v>
      </c>
      <c r="D41" s="134" t="s">
        <v>559</v>
      </c>
      <c r="E41" s="135" t="s">
        <v>683</v>
      </c>
      <c r="F41" s="135">
        <v>127374716</v>
      </c>
      <c r="G41" s="135" t="s">
        <v>684</v>
      </c>
      <c r="H41" s="135" t="s">
        <v>685</v>
      </c>
      <c r="I41" s="135">
        <v>2529889</v>
      </c>
      <c r="J41" s="136">
        <v>96775717</v>
      </c>
    </row>
    <row r="42" spans="1:10" x14ac:dyDescent="0.25">
      <c r="A42" s="133" t="s">
        <v>555</v>
      </c>
      <c r="B42" s="137" t="s">
        <v>511</v>
      </c>
      <c r="C42" s="137" t="s">
        <v>511</v>
      </c>
      <c r="D42" s="134" t="s">
        <v>560</v>
      </c>
      <c r="E42" s="135">
        <v>1046095</v>
      </c>
      <c r="F42" s="135">
        <v>2489422</v>
      </c>
      <c r="G42" s="135">
        <v>1046095</v>
      </c>
      <c r="H42" s="135">
        <v>2489422</v>
      </c>
      <c r="I42" s="135">
        <v>0</v>
      </c>
      <c r="J42" s="136">
        <v>0</v>
      </c>
    </row>
    <row r="43" spans="1:10" ht="22.5" x14ac:dyDescent="0.25">
      <c r="A43" s="133" t="s">
        <v>555</v>
      </c>
      <c r="B43" s="137" t="s">
        <v>511</v>
      </c>
      <c r="C43" s="137" t="s">
        <v>515</v>
      </c>
      <c r="D43" s="134" t="s">
        <v>561</v>
      </c>
      <c r="E43" s="135" t="s">
        <v>686</v>
      </c>
      <c r="F43" s="135">
        <v>124885294</v>
      </c>
      <c r="G43" s="135" t="s">
        <v>687</v>
      </c>
      <c r="H43" s="135" t="s">
        <v>688</v>
      </c>
      <c r="I43" s="135">
        <v>2529889</v>
      </c>
      <c r="J43" s="136">
        <v>96775717</v>
      </c>
    </row>
    <row r="44" spans="1:10" x14ac:dyDescent="0.25">
      <c r="A44" s="133" t="s">
        <v>564</v>
      </c>
      <c r="B44" s="137" t="s">
        <v>272</v>
      </c>
      <c r="C44" s="137" t="s">
        <v>272</v>
      </c>
      <c r="D44" s="134" t="s">
        <v>565</v>
      </c>
      <c r="E44" s="135">
        <v>3043973</v>
      </c>
      <c r="F44" s="135">
        <v>25549174</v>
      </c>
      <c r="G44" s="135">
        <v>3042837</v>
      </c>
      <c r="H44" s="135">
        <v>16788766</v>
      </c>
      <c r="I44" s="135">
        <v>1136</v>
      </c>
      <c r="J44" s="136">
        <v>8760408</v>
      </c>
    </row>
    <row r="45" spans="1:10" x14ac:dyDescent="0.25">
      <c r="A45" s="133" t="s">
        <v>564</v>
      </c>
      <c r="B45" s="137" t="s">
        <v>511</v>
      </c>
      <c r="C45" s="137" t="s">
        <v>272</v>
      </c>
      <c r="D45" s="134" t="s">
        <v>566</v>
      </c>
      <c r="E45" s="135">
        <v>0</v>
      </c>
      <c r="F45" s="135">
        <v>981000</v>
      </c>
      <c r="G45" s="135">
        <v>0</v>
      </c>
      <c r="H45" s="135">
        <v>981000</v>
      </c>
      <c r="I45" s="135">
        <v>0</v>
      </c>
      <c r="J45" s="136">
        <v>0</v>
      </c>
    </row>
    <row r="46" spans="1:10" x14ac:dyDescent="0.25">
      <c r="A46" s="133" t="s">
        <v>564</v>
      </c>
      <c r="B46" s="137" t="s">
        <v>511</v>
      </c>
      <c r="C46" s="137" t="s">
        <v>511</v>
      </c>
      <c r="D46" s="134" t="s">
        <v>567</v>
      </c>
      <c r="E46" s="135">
        <v>0</v>
      </c>
      <c r="F46" s="135">
        <v>981000</v>
      </c>
      <c r="G46" s="135">
        <v>0</v>
      </c>
      <c r="H46" s="135">
        <v>981000</v>
      </c>
      <c r="I46" s="135">
        <v>0</v>
      </c>
      <c r="J46" s="136">
        <v>0</v>
      </c>
    </row>
    <row r="47" spans="1:10" x14ac:dyDescent="0.25">
      <c r="A47" s="133" t="s">
        <v>564</v>
      </c>
      <c r="B47" s="137" t="s">
        <v>515</v>
      </c>
      <c r="C47" s="137" t="s">
        <v>272</v>
      </c>
      <c r="D47" s="134" t="s">
        <v>568</v>
      </c>
      <c r="E47" s="135">
        <v>3043973</v>
      </c>
      <c r="F47" s="135">
        <v>24568174</v>
      </c>
      <c r="G47" s="135">
        <v>3042837</v>
      </c>
      <c r="H47" s="135">
        <v>15807766</v>
      </c>
      <c r="I47" s="135">
        <v>1136</v>
      </c>
      <c r="J47" s="136">
        <v>8760408</v>
      </c>
    </row>
    <row r="48" spans="1:10" x14ac:dyDescent="0.25">
      <c r="A48" s="133" t="s">
        <v>564</v>
      </c>
      <c r="B48" s="137" t="s">
        <v>515</v>
      </c>
      <c r="C48" s="137" t="s">
        <v>511</v>
      </c>
      <c r="D48" s="134" t="s">
        <v>569</v>
      </c>
      <c r="E48" s="135">
        <v>0</v>
      </c>
      <c r="F48" s="135">
        <v>34826</v>
      </c>
      <c r="G48" s="135">
        <v>0</v>
      </c>
      <c r="H48" s="135">
        <v>34826</v>
      </c>
      <c r="I48" s="135">
        <v>0</v>
      </c>
      <c r="J48" s="136">
        <v>0</v>
      </c>
    </row>
    <row r="49" spans="1:10" x14ac:dyDescent="0.25">
      <c r="A49" s="133" t="s">
        <v>564</v>
      </c>
      <c r="B49" s="137" t="s">
        <v>515</v>
      </c>
      <c r="C49" s="137" t="s">
        <v>517</v>
      </c>
      <c r="D49" s="134" t="s">
        <v>570</v>
      </c>
      <c r="E49" s="135">
        <v>1858703</v>
      </c>
      <c r="F49" s="135">
        <v>18594451</v>
      </c>
      <c r="G49" s="135">
        <v>1857567</v>
      </c>
      <c r="H49" s="135">
        <v>10043037</v>
      </c>
      <c r="I49" s="135">
        <v>1136</v>
      </c>
      <c r="J49" s="136">
        <v>8551414</v>
      </c>
    </row>
    <row r="50" spans="1:10" x14ac:dyDescent="0.25">
      <c r="A50" s="133" t="s">
        <v>564</v>
      </c>
      <c r="B50" s="137" t="s">
        <v>515</v>
      </c>
      <c r="C50" s="137" t="s">
        <v>571</v>
      </c>
      <c r="D50" s="134" t="s">
        <v>572</v>
      </c>
      <c r="E50" s="135">
        <v>1185270</v>
      </c>
      <c r="F50" s="135">
        <v>5938897</v>
      </c>
      <c r="G50" s="135">
        <v>1185270</v>
      </c>
      <c r="H50" s="135">
        <v>5729903</v>
      </c>
      <c r="I50" s="135">
        <v>0</v>
      </c>
      <c r="J50" s="136">
        <v>208994</v>
      </c>
    </row>
    <row r="51" spans="1:10" ht="22.5" x14ac:dyDescent="0.25">
      <c r="A51" s="133" t="s">
        <v>272</v>
      </c>
      <c r="B51" s="137" t="s">
        <v>272</v>
      </c>
      <c r="C51" s="137" t="s">
        <v>272</v>
      </c>
      <c r="D51" s="134" t="s">
        <v>573</v>
      </c>
      <c r="E51" s="135">
        <v>0</v>
      </c>
      <c r="F51" s="135" t="s">
        <v>574</v>
      </c>
      <c r="G51" s="135">
        <v>0</v>
      </c>
      <c r="H51" s="135" t="s">
        <v>574</v>
      </c>
      <c r="I51" s="135">
        <v>0</v>
      </c>
      <c r="J51" s="136">
        <v>0</v>
      </c>
    </row>
    <row r="52" spans="1:10" ht="22.5" x14ac:dyDescent="0.25">
      <c r="A52" s="133" t="s">
        <v>520</v>
      </c>
      <c r="B52" s="137" t="s">
        <v>272</v>
      </c>
      <c r="C52" s="137" t="s">
        <v>272</v>
      </c>
      <c r="D52" s="134" t="s">
        <v>548</v>
      </c>
      <c r="E52" s="135">
        <v>0</v>
      </c>
      <c r="F52" s="135" t="s">
        <v>574</v>
      </c>
      <c r="G52" s="135">
        <v>0</v>
      </c>
      <c r="H52" s="135" t="s">
        <v>574</v>
      </c>
      <c r="I52" s="135">
        <v>0</v>
      </c>
      <c r="J52" s="136">
        <v>0</v>
      </c>
    </row>
    <row r="53" spans="1:10" ht="22.5" x14ac:dyDescent="0.25">
      <c r="A53" s="133" t="s">
        <v>520</v>
      </c>
      <c r="B53" s="137" t="s">
        <v>515</v>
      </c>
      <c r="C53" s="137" t="s">
        <v>272</v>
      </c>
      <c r="D53" s="134" t="s">
        <v>575</v>
      </c>
      <c r="E53" s="135">
        <v>0</v>
      </c>
      <c r="F53" s="135" t="s">
        <v>574</v>
      </c>
      <c r="G53" s="135">
        <v>0</v>
      </c>
      <c r="H53" s="135" t="s">
        <v>574</v>
      </c>
      <c r="I53" s="135">
        <v>0</v>
      </c>
      <c r="J53" s="136">
        <v>0</v>
      </c>
    </row>
    <row r="54" spans="1:10" ht="22.5" x14ac:dyDescent="0.25">
      <c r="A54" s="133" t="s">
        <v>520</v>
      </c>
      <c r="B54" s="137" t="s">
        <v>515</v>
      </c>
      <c r="C54" s="137" t="s">
        <v>511</v>
      </c>
      <c r="D54" s="134" t="s">
        <v>576</v>
      </c>
      <c r="E54" s="135">
        <v>0</v>
      </c>
      <c r="F54" s="135" t="s">
        <v>574</v>
      </c>
      <c r="G54" s="135">
        <v>0</v>
      </c>
      <c r="H54" s="135" t="s">
        <v>574</v>
      </c>
      <c r="I54" s="135">
        <v>0</v>
      </c>
      <c r="J54" s="136">
        <v>0</v>
      </c>
    </row>
    <row r="55" spans="1:10" x14ac:dyDescent="0.25">
      <c r="A55" s="133" t="s">
        <v>272</v>
      </c>
      <c r="B55" s="137" t="s">
        <v>272</v>
      </c>
      <c r="C55" s="137" t="s">
        <v>272</v>
      </c>
      <c r="D55" s="134" t="s">
        <v>577</v>
      </c>
      <c r="E55" s="135">
        <v>68829616</v>
      </c>
      <c r="F55" s="135">
        <v>338383880</v>
      </c>
      <c r="G55" s="135" t="s">
        <v>272</v>
      </c>
      <c r="H55" s="135" t="s">
        <v>272</v>
      </c>
      <c r="I55" s="135" t="s">
        <v>272</v>
      </c>
      <c r="J55" s="136" t="s">
        <v>272</v>
      </c>
    </row>
    <row r="57" spans="1:10" x14ac:dyDescent="0.25">
      <c r="A57" s="203" t="s">
        <v>502</v>
      </c>
      <c r="B57" s="204"/>
      <c r="C57" s="204"/>
      <c r="D57" s="205"/>
      <c r="E57" s="206" t="s">
        <v>503</v>
      </c>
      <c r="F57" s="207"/>
      <c r="G57" s="206" t="s">
        <v>578</v>
      </c>
      <c r="H57" s="207"/>
      <c r="I57" s="206" t="s">
        <v>579</v>
      </c>
      <c r="J57" s="207"/>
    </row>
    <row r="58" spans="1:10" x14ac:dyDescent="0.25">
      <c r="A58" s="152" t="s">
        <v>141</v>
      </c>
      <c r="B58" s="130" t="s">
        <v>142</v>
      </c>
      <c r="C58" s="130" t="s">
        <v>143</v>
      </c>
      <c r="D58" s="131" t="s">
        <v>506</v>
      </c>
      <c r="E58" s="132" t="s">
        <v>507</v>
      </c>
      <c r="F58" s="132" t="s">
        <v>508</v>
      </c>
      <c r="G58" s="132" t="s">
        <v>507</v>
      </c>
      <c r="H58" s="132" t="s">
        <v>508</v>
      </c>
      <c r="I58" s="132" t="s">
        <v>507</v>
      </c>
      <c r="J58" s="132" t="s">
        <v>508</v>
      </c>
    </row>
    <row r="59" spans="1:10" x14ac:dyDescent="0.25">
      <c r="A59" s="133" t="s">
        <v>272</v>
      </c>
      <c r="B59" s="130" t="s">
        <v>272</v>
      </c>
      <c r="C59" s="130" t="s">
        <v>272</v>
      </c>
      <c r="D59" s="134" t="s">
        <v>509</v>
      </c>
      <c r="E59" s="135">
        <v>65584647</v>
      </c>
      <c r="F59" s="135">
        <v>260429327</v>
      </c>
      <c r="G59" s="135">
        <v>30166422</v>
      </c>
      <c r="H59" s="135">
        <v>196570892</v>
      </c>
      <c r="I59" s="135">
        <v>35418225</v>
      </c>
      <c r="J59" s="136">
        <v>63858435</v>
      </c>
    </row>
    <row r="60" spans="1:10" x14ac:dyDescent="0.25">
      <c r="A60" s="133" t="s">
        <v>272</v>
      </c>
      <c r="B60" s="137" t="s">
        <v>272</v>
      </c>
      <c r="C60" s="137" t="s">
        <v>272</v>
      </c>
      <c r="D60" s="134" t="s">
        <v>510</v>
      </c>
      <c r="E60" s="135">
        <v>44678148</v>
      </c>
      <c r="F60" s="135">
        <v>217786535</v>
      </c>
      <c r="G60" s="135">
        <v>29425233</v>
      </c>
      <c r="H60" s="135">
        <v>194796281</v>
      </c>
      <c r="I60" s="135">
        <v>15252915</v>
      </c>
      <c r="J60" s="136">
        <v>22990254</v>
      </c>
    </row>
    <row r="61" spans="1:10" x14ac:dyDescent="0.25">
      <c r="A61" s="133" t="s">
        <v>511</v>
      </c>
      <c r="B61" s="137" t="s">
        <v>272</v>
      </c>
      <c r="C61" s="137" t="s">
        <v>272</v>
      </c>
      <c r="D61" s="134" t="s">
        <v>580</v>
      </c>
      <c r="E61" s="135">
        <v>13601545</v>
      </c>
      <c r="F61" s="135">
        <v>86504420</v>
      </c>
      <c r="G61" s="135">
        <v>13300999</v>
      </c>
      <c r="H61" s="135">
        <v>83452819</v>
      </c>
      <c r="I61" s="135">
        <v>300546</v>
      </c>
      <c r="J61" s="136">
        <v>3051601</v>
      </c>
    </row>
    <row r="62" spans="1:10" x14ac:dyDescent="0.25">
      <c r="A62" s="133" t="s">
        <v>511</v>
      </c>
      <c r="B62" s="137" t="s">
        <v>581</v>
      </c>
      <c r="C62" s="137" t="s">
        <v>272</v>
      </c>
      <c r="D62" s="134" t="s">
        <v>582</v>
      </c>
      <c r="E62" s="135">
        <v>3215231</v>
      </c>
      <c r="F62" s="135">
        <v>23281441</v>
      </c>
      <c r="G62" s="135">
        <v>3215231</v>
      </c>
      <c r="H62" s="135">
        <v>21316744</v>
      </c>
      <c r="I62" s="135">
        <v>0</v>
      </c>
      <c r="J62" s="136">
        <v>1964697</v>
      </c>
    </row>
    <row r="63" spans="1:10" x14ac:dyDescent="0.25">
      <c r="A63" s="133" t="s">
        <v>511</v>
      </c>
      <c r="B63" s="137" t="s">
        <v>581</v>
      </c>
      <c r="C63" s="137" t="s">
        <v>511</v>
      </c>
      <c r="D63" s="134" t="s">
        <v>583</v>
      </c>
      <c r="E63" s="135">
        <v>2358733</v>
      </c>
      <c r="F63" s="135">
        <v>17690859</v>
      </c>
      <c r="G63" s="135">
        <v>2358733</v>
      </c>
      <c r="H63" s="135">
        <v>17690859</v>
      </c>
      <c r="I63" s="135">
        <v>0</v>
      </c>
      <c r="J63" s="136">
        <v>0</v>
      </c>
    </row>
    <row r="64" spans="1:10" x14ac:dyDescent="0.25">
      <c r="A64" s="133" t="s">
        <v>511</v>
      </c>
      <c r="B64" s="137" t="s">
        <v>581</v>
      </c>
      <c r="C64" s="137" t="s">
        <v>515</v>
      </c>
      <c r="D64" s="134" t="s">
        <v>584</v>
      </c>
      <c r="E64" s="135">
        <v>60080</v>
      </c>
      <c r="F64" s="135">
        <v>200700</v>
      </c>
      <c r="G64" s="135">
        <v>60080</v>
      </c>
      <c r="H64" s="135">
        <v>200700</v>
      </c>
      <c r="I64" s="135">
        <v>0</v>
      </c>
      <c r="J64" s="136">
        <v>0</v>
      </c>
    </row>
    <row r="65" spans="1:10" x14ac:dyDescent="0.25">
      <c r="A65" s="133" t="s">
        <v>511</v>
      </c>
      <c r="B65" s="137" t="s">
        <v>581</v>
      </c>
      <c r="C65" s="137" t="s">
        <v>531</v>
      </c>
      <c r="D65" s="134" t="s">
        <v>585</v>
      </c>
      <c r="E65" s="135">
        <v>406455</v>
      </c>
      <c r="F65" s="135">
        <v>815004</v>
      </c>
      <c r="G65" s="135">
        <v>406455</v>
      </c>
      <c r="H65" s="135">
        <v>815004</v>
      </c>
      <c r="I65" s="135">
        <v>0</v>
      </c>
      <c r="J65" s="136">
        <v>0</v>
      </c>
    </row>
    <row r="66" spans="1:10" x14ac:dyDescent="0.25">
      <c r="A66" s="133" t="s">
        <v>511</v>
      </c>
      <c r="B66" s="137" t="s">
        <v>581</v>
      </c>
      <c r="C66" s="137" t="s">
        <v>517</v>
      </c>
      <c r="D66" s="134" t="s">
        <v>586</v>
      </c>
      <c r="E66" s="135">
        <v>5018</v>
      </c>
      <c r="F66" s="135">
        <v>21366</v>
      </c>
      <c r="G66" s="135">
        <v>5018</v>
      </c>
      <c r="H66" s="135">
        <v>21366</v>
      </c>
      <c r="I66" s="135">
        <v>0</v>
      </c>
      <c r="J66" s="136">
        <v>0</v>
      </c>
    </row>
    <row r="67" spans="1:10" x14ac:dyDescent="0.25">
      <c r="A67" s="133" t="s">
        <v>511</v>
      </c>
      <c r="B67" s="137" t="s">
        <v>581</v>
      </c>
      <c r="C67" s="137" t="s">
        <v>587</v>
      </c>
      <c r="D67" s="134" t="s">
        <v>588</v>
      </c>
      <c r="E67" s="135">
        <v>384945</v>
      </c>
      <c r="F67" s="135">
        <v>4553512</v>
      </c>
      <c r="G67" s="135">
        <v>384945</v>
      </c>
      <c r="H67" s="135">
        <v>2588815</v>
      </c>
      <c r="I67" s="135">
        <v>0</v>
      </c>
      <c r="J67" s="136">
        <v>1964697</v>
      </c>
    </row>
    <row r="68" spans="1:10" x14ac:dyDescent="0.25">
      <c r="A68" s="133" t="s">
        <v>511</v>
      </c>
      <c r="B68" s="137" t="s">
        <v>589</v>
      </c>
      <c r="C68" s="137" t="s">
        <v>272</v>
      </c>
      <c r="D68" s="134" t="s">
        <v>590</v>
      </c>
      <c r="E68" s="135">
        <v>7016897</v>
      </c>
      <c r="F68" s="135">
        <v>39006205</v>
      </c>
      <c r="G68" s="135">
        <v>6716351</v>
      </c>
      <c r="H68" s="135">
        <v>37919301</v>
      </c>
      <c r="I68" s="135">
        <v>300546</v>
      </c>
      <c r="J68" s="136">
        <v>1086904</v>
      </c>
    </row>
    <row r="69" spans="1:10" x14ac:dyDescent="0.25">
      <c r="A69" s="133" t="s">
        <v>511</v>
      </c>
      <c r="B69" s="137" t="s">
        <v>589</v>
      </c>
      <c r="C69" s="137" t="s">
        <v>515</v>
      </c>
      <c r="D69" s="134" t="s">
        <v>591</v>
      </c>
      <c r="E69" s="135">
        <v>4430585</v>
      </c>
      <c r="F69" s="135">
        <v>28307203</v>
      </c>
      <c r="G69" s="135">
        <v>4419785</v>
      </c>
      <c r="H69" s="135">
        <v>28267943</v>
      </c>
      <c r="I69" s="135">
        <v>10800</v>
      </c>
      <c r="J69" s="136">
        <v>39260</v>
      </c>
    </row>
    <row r="70" spans="1:10" x14ac:dyDescent="0.25">
      <c r="A70" s="133" t="s">
        <v>511</v>
      </c>
      <c r="B70" s="137" t="s">
        <v>589</v>
      </c>
      <c r="C70" s="137" t="s">
        <v>531</v>
      </c>
      <c r="D70" s="134" t="s">
        <v>592</v>
      </c>
      <c r="E70" s="135">
        <v>14100</v>
      </c>
      <c r="F70" s="135">
        <v>54144</v>
      </c>
      <c r="G70" s="135">
        <v>14100</v>
      </c>
      <c r="H70" s="135">
        <v>54144</v>
      </c>
      <c r="I70" s="135">
        <v>0</v>
      </c>
      <c r="J70" s="136">
        <v>0</v>
      </c>
    </row>
    <row r="71" spans="1:10" x14ac:dyDescent="0.25">
      <c r="A71" s="133" t="s">
        <v>511</v>
      </c>
      <c r="B71" s="137" t="s">
        <v>589</v>
      </c>
      <c r="C71" s="137" t="s">
        <v>517</v>
      </c>
      <c r="D71" s="134" t="s">
        <v>593</v>
      </c>
      <c r="E71" s="135">
        <v>2715</v>
      </c>
      <c r="F71" s="135">
        <v>6361</v>
      </c>
      <c r="G71" s="135">
        <v>2715</v>
      </c>
      <c r="H71" s="135">
        <v>6361</v>
      </c>
      <c r="I71" s="135">
        <v>0</v>
      </c>
      <c r="J71" s="136">
        <v>0</v>
      </c>
    </row>
    <row r="72" spans="1:10" x14ac:dyDescent="0.25">
      <c r="A72" s="133" t="s">
        <v>511</v>
      </c>
      <c r="B72" s="137" t="s">
        <v>589</v>
      </c>
      <c r="C72" s="137" t="s">
        <v>587</v>
      </c>
      <c r="D72" s="134" t="s">
        <v>594</v>
      </c>
      <c r="E72" s="135">
        <v>472081</v>
      </c>
      <c r="F72" s="135">
        <v>3877310</v>
      </c>
      <c r="G72" s="135">
        <v>472081</v>
      </c>
      <c r="H72" s="135">
        <v>3783921</v>
      </c>
      <c r="I72" s="135">
        <v>0</v>
      </c>
      <c r="J72" s="136">
        <v>93389</v>
      </c>
    </row>
    <row r="73" spans="1:10" x14ac:dyDescent="0.25">
      <c r="A73" s="133" t="s">
        <v>511</v>
      </c>
      <c r="B73" s="137" t="s">
        <v>589</v>
      </c>
      <c r="C73" s="137" t="s">
        <v>522</v>
      </c>
      <c r="D73" s="134" t="s">
        <v>595</v>
      </c>
      <c r="E73" s="135">
        <v>2097416</v>
      </c>
      <c r="F73" s="135">
        <v>6761187</v>
      </c>
      <c r="G73" s="135">
        <v>1807670</v>
      </c>
      <c r="H73" s="135">
        <v>5806932</v>
      </c>
      <c r="I73" s="135">
        <v>289746</v>
      </c>
      <c r="J73" s="136">
        <v>954255</v>
      </c>
    </row>
    <row r="74" spans="1:10" x14ac:dyDescent="0.25">
      <c r="A74" s="133" t="s">
        <v>511</v>
      </c>
      <c r="B74" s="137" t="s">
        <v>596</v>
      </c>
      <c r="C74" s="137" t="s">
        <v>272</v>
      </c>
      <c r="D74" s="134" t="s">
        <v>597</v>
      </c>
      <c r="E74" s="135">
        <v>1502608</v>
      </c>
      <c r="F74" s="135">
        <v>5112220</v>
      </c>
      <c r="G74" s="135">
        <v>1502608</v>
      </c>
      <c r="H74" s="135">
        <v>5112220</v>
      </c>
      <c r="I74" s="135">
        <v>0</v>
      </c>
      <c r="J74" s="136">
        <v>0</v>
      </c>
    </row>
    <row r="75" spans="1:10" x14ac:dyDescent="0.25">
      <c r="A75" s="133" t="s">
        <v>511</v>
      </c>
      <c r="B75" s="137" t="s">
        <v>596</v>
      </c>
      <c r="C75" s="137" t="s">
        <v>515</v>
      </c>
      <c r="D75" s="134" t="s">
        <v>598</v>
      </c>
      <c r="E75" s="135">
        <v>1502608</v>
      </c>
      <c r="F75" s="135">
        <v>5112220</v>
      </c>
      <c r="G75" s="135">
        <v>1502608</v>
      </c>
      <c r="H75" s="135">
        <v>5112220</v>
      </c>
      <c r="I75" s="135">
        <v>0</v>
      </c>
      <c r="J75" s="136">
        <v>0</v>
      </c>
    </row>
    <row r="76" spans="1:10" x14ac:dyDescent="0.25">
      <c r="A76" s="133" t="s">
        <v>511</v>
      </c>
      <c r="B76" s="137" t="s">
        <v>599</v>
      </c>
      <c r="C76" s="137" t="s">
        <v>272</v>
      </c>
      <c r="D76" s="134" t="s">
        <v>600</v>
      </c>
      <c r="E76" s="135">
        <v>1866809</v>
      </c>
      <c r="F76" s="135">
        <v>19104554</v>
      </c>
      <c r="G76" s="135">
        <v>1866809</v>
      </c>
      <c r="H76" s="135">
        <v>19104554</v>
      </c>
      <c r="I76" s="135">
        <v>0</v>
      </c>
      <c r="J76" s="136">
        <v>0</v>
      </c>
    </row>
    <row r="77" spans="1:10" x14ac:dyDescent="0.25">
      <c r="A77" s="133" t="s">
        <v>511</v>
      </c>
      <c r="B77" s="137" t="s">
        <v>599</v>
      </c>
      <c r="C77" s="137" t="s">
        <v>511</v>
      </c>
      <c r="D77" s="134" t="s">
        <v>583</v>
      </c>
      <c r="E77" s="135">
        <v>597809</v>
      </c>
      <c r="F77" s="135">
        <v>5000554</v>
      </c>
      <c r="G77" s="135">
        <v>597809</v>
      </c>
      <c r="H77" s="135">
        <v>5000554</v>
      </c>
      <c r="I77" s="135">
        <v>0</v>
      </c>
      <c r="J77" s="136">
        <v>0</v>
      </c>
    </row>
    <row r="78" spans="1:10" x14ac:dyDescent="0.25">
      <c r="A78" s="133" t="s">
        <v>511</v>
      </c>
      <c r="B78" s="137" t="s">
        <v>599</v>
      </c>
      <c r="C78" s="137" t="s">
        <v>515</v>
      </c>
      <c r="D78" s="134" t="s">
        <v>601</v>
      </c>
      <c r="E78" s="135">
        <v>1269000</v>
      </c>
      <c r="F78" s="135">
        <v>14104000</v>
      </c>
      <c r="G78" s="135">
        <v>1269000</v>
      </c>
      <c r="H78" s="135">
        <v>14104000</v>
      </c>
      <c r="I78" s="135">
        <v>0</v>
      </c>
      <c r="J78" s="136">
        <v>0</v>
      </c>
    </row>
    <row r="79" spans="1:10" x14ac:dyDescent="0.25">
      <c r="A79" s="133" t="s">
        <v>515</v>
      </c>
      <c r="B79" s="137" t="s">
        <v>272</v>
      </c>
      <c r="C79" s="137" t="s">
        <v>272</v>
      </c>
      <c r="D79" s="134" t="s">
        <v>602</v>
      </c>
      <c r="E79" s="135">
        <v>595657</v>
      </c>
      <c r="F79" s="135">
        <v>7254388</v>
      </c>
      <c r="G79" s="135">
        <v>595657</v>
      </c>
      <c r="H79" s="135">
        <v>7254388</v>
      </c>
      <c r="I79" s="135">
        <v>0</v>
      </c>
      <c r="J79" s="136">
        <v>0</v>
      </c>
    </row>
    <row r="80" spans="1:10" x14ac:dyDescent="0.25">
      <c r="A80" s="133" t="s">
        <v>515</v>
      </c>
      <c r="B80" s="137" t="s">
        <v>603</v>
      </c>
      <c r="C80" s="137" t="s">
        <v>272</v>
      </c>
      <c r="D80" s="134" t="s">
        <v>604</v>
      </c>
      <c r="E80" s="135">
        <v>595657</v>
      </c>
      <c r="F80" s="135">
        <v>3954388</v>
      </c>
      <c r="G80" s="135">
        <v>595657</v>
      </c>
      <c r="H80" s="135">
        <v>3954388</v>
      </c>
      <c r="I80" s="135">
        <v>0</v>
      </c>
      <c r="J80" s="136">
        <v>0</v>
      </c>
    </row>
    <row r="81" spans="1:10" x14ac:dyDescent="0.25">
      <c r="A81" s="133" t="s">
        <v>515</v>
      </c>
      <c r="B81" s="137" t="s">
        <v>603</v>
      </c>
      <c r="C81" s="137" t="s">
        <v>515</v>
      </c>
      <c r="D81" s="134" t="s">
        <v>677</v>
      </c>
      <c r="E81" s="135">
        <v>8899</v>
      </c>
      <c r="F81" s="135">
        <v>13622</v>
      </c>
      <c r="G81" s="135">
        <v>8899</v>
      </c>
      <c r="H81" s="135">
        <v>13622</v>
      </c>
      <c r="I81" s="135">
        <v>0</v>
      </c>
      <c r="J81" s="136">
        <v>0</v>
      </c>
    </row>
    <row r="82" spans="1:10" x14ac:dyDescent="0.25">
      <c r="A82" s="133" t="s">
        <v>515</v>
      </c>
      <c r="B82" s="137" t="s">
        <v>603</v>
      </c>
      <c r="C82" s="137" t="s">
        <v>531</v>
      </c>
      <c r="D82" s="134" t="s">
        <v>605</v>
      </c>
      <c r="E82" s="135">
        <v>586758</v>
      </c>
      <c r="F82" s="135">
        <v>3940766</v>
      </c>
      <c r="G82" s="135">
        <v>586758</v>
      </c>
      <c r="H82" s="135">
        <v>3940766</v>
      </c>
      <c r="I82" s="135">
        <v>0</v>
      </c>
      <c r="J82" s="136">
        <v>0</v>
      </c>
    </row>
    <row r="83" spans="1:10" x14ac:dyDescent="0.25">
      <c r="A83" s="133" t="s">
        <v>515</v>
      </c>
      <c r="B83" s="137" t="s">
        <v>606</v>
      </c>
      <c r="C83" s="137" t="s">
        <v>272</v>
      </c>
      <c r="D83" s="134" t="s">
        <v>607</v>
      </c>
      <c r="E83" s="135">
        <v>0</v>
      </c>
      <c r="F83" s="135">
        <v>3300000</v>
      </c>
      <c r="G83" s="135">
        <v>0</v>
      </c>
      <c r="H83" s="135">
        <v>3300000</v>
      </c>
      <c r="I83" s="135">
        <v>0</v>
      </c>
      <c r="J83" s="136">
        <v>0</v>
      </c>
    </row>
    <row r="84" spans="1:10" x14ac:dyDescent="0.25">
      <c r="A84" s="133" t="s">
        <v>515</v>
      </c>
      <c r="B84" s="137" t="s">
        <v>606</v>
      </c>
      <c r="C84" s="137" t="s">
        <v>515</v>
      </c>
      <c r="D84" s="134" t="s">
        <v>608</v>
      </c>
      <c r="E84" s="135">
        <v>0</v>
      </c>
      <c r="F84" s="135">
        <v>3300000</v>
      </c>
      <c r="G84" s="135">
        <v>0</v>
      </c>
      <c r="H84" s="135">
        <v>3300000</v>
      </c>
      <c r="I84" s="135">
        <v>0</v>
      </c>
      <c r="J84" s="136">
        <v>0</v>
      </c>
    </row>
    <row r="85" spans="1:10" x14ac:dyDescent="0.25">
      <c r="A85" s="133" t="s">
        <v>531</v>
      </c>
      <c r="B85" s="137" t="s">
        <v>272</v>
      </c>
      <c r="C85" s="137" t="s">
        <v>272</v>
      </c>
      <c r="D85" s="134" t="s">
        <v>609</v>
      </c>
      <c r="E85" s="135">
        <v>18590398</v>
      </c>
      <c r="F85" s="135">
        <v>39723915</v>
      </c>
      <c r="G85" s="135">
        <v>3671601</v>
      </c>
      <c r="H85" s="135">
        <v>21601869</v>
      </c>
      <c r="I85" s="135">
        <v>14918797</v>
      </c>
      <c r="J85" s="136">
        <v>18122046</v>
      </c>
    </row>
    <row r="86" spans="1:10" x14ac:dyDescent="0.25">
      <c r="A86" s="133" t="s">
        <v>531</v>
      </c>
      <c r="B86" s="137" t="s">
        <v>610</v>
      </c>
      <c r="C86" s="137" t="s">
        <v>272</v>
      </c>
      <c r="D86" s="134" t="s">
        <v>611</v>
      </c>
      <c r="E86" s="135">
        <v>436840</v>
      </c>
      <c r="F86" s="135">
        <v>3868201</v>
      </c>
      <c r="G86" s="135">
        <v>436840</v>
      </c>
      <c r="H86" s="135">
        <v>3868201</v>
      </c>
      <c r="I86" s="135">
        <v>0</v>
      </c>
      <c r="J86" s="136">
        <v>0</v>
      </c>
    </row>
    <row r="87" spans="1:10" x14ac:dyDescent="0.25">
      <c r="A87" s="133" t="s">
        <v>531</v>
      </c>
      <c r="B87" s="137" t="s">
        <v>610</v>
      </c>
      <c r="C87" s="137" t="s">
        <v>515</v>
      </c>
      <c r="D87" s="134" t="s">
        <v>612</v>
      </c>
      <c r="E87" s="135">
        <v>435904</v>
      </c>
      <c r="F87" s="135">
        <v>3864265</v>
      </c>
      <c r="G87" s="135">
        <v>435904</v>
      </c>
      <c r="H87" s="135">
        <v>3864265</v>
      </c>
      <c r="I87" s="135">
        <v>0</v>
      </c>
      <c r="J87" s="136">
        <v>0</v>
      </c>
    </row>
    <row r="88" spans="1:10" x14ac:dyDescent="0.25">
      <c r="A88" s="133" t="s">
        <v>531</v>
      </c>
      <c r="B88" s="137" t="s">
        <v>610</v>
      </c>
      <c r="C88" s="137" t="s">
        <v>517</v>
      </c>
      <c r="D88" s="134" t="s">
        <v>669</v>
      </c>
      <c r="E88" s="135">
        <v>936</v>
      </c>
      <c r="F88" s="135">
        <v>3936</v>
      </c>
      <c r="G88" s="135">
        <v>936</v>
      </c>
      <c r="H88" s="135">
        <v>3936</v>
      </c>
      <c r="I88" s="135">
        <v>0</v>
      </c>
      <c r="J88" s="136">
        <v>0</v>
      </c>
    </row>
    <row r="89" spans="1:10" x14ac:dyDescent="0.25">
      <c r="A89" s="133" t="s">
        <v>531</v>
      </c>
      <c r="B89" s="137" t="s">
        <v>613</v>
      </c>
      <c r="C89" s="137" t="s">
        <v>272</v>
      </c>
      <c r="D89" s="134" t="s">
        <v>614</v>
      </c>
      <c r="E89" s="135">
        <v>3309</v>
      </c>
      <c r="F89" s="135">
        <v>54145</v>
      </c>
      <c r="G89" s="135">
        <v>3309</v>
      </c>
      <c r="H89" s="135">
        <v>54145</v>
      </c>
      <c r="I89" s="135">
        <v>0</v>
      </c>
      <c r="J89" s="136">
        <v>0</v>
      </c>
    </row>
    <row r="90" spans="1:10" x14ac:dyDescent="0.25">
      <c r="A90" s="133" t="s">
        <v>531</v>
      </c>
      <c r="B90" s="137" t="s">
        <v>613</v>
      </c>
      <c r="C90" s="137" t="s">
        <v>515</v>
      </c>
      <c r="D90" s="134" t="s">
        <v>615</v>
      </c>
      <c r="E90" s="135">
        <v>3309</v>
      </c>
      <c r="F90" s="135">
        <v>54145</v>
      </c>
      <c r="G90" s="135">
        <v>3309</v>
      </c>
      <c r="H90" s="135">
        <v>54145</v>
      </c>
      <c r="I90" s="135">
        <v>0</v>
      </c>
      <c r="J90" s="136">
        <v>0</v>
      </c>
    </row>
    <row r="91" spans="1:10" x14ac:dyDescent="0.25">
      <c r="A91" s="133" t="s">
        <v>531</v>
      </c>
      <c r="B91" s="137" t="s">
        <v>616</v>
      </c>
      <c r="C91" s="137" t="s">
        <v>272</v>
      </c>
      <c r="D91" s="134" t="s">
        <v>617</v>
      </c>
      <c r="E91" s="135">
        <v>16570512</v>
      </c>
      <c r="F91" s="135">
        <v>23227076</v>
      </c>
      <c r="G91" s="135">
        <v>1651715</v>
      </c>
      <c r="H91" s="135">
        <v>7583168</v>
      </c>
      <c r="I91" s="135">
        <v>14918797</v>
      </c>
      <c r="J91" s="136">
        <v>15643908</v>
      </c>
    </row>
    <row r="92" spans="1:10" x14ac:dyDescent="0.25">
      <c r="A92" s="133" t="s">
        <v>531</v>
      </c>
      <c r="B92" s="137" t="s">
        <v>616</v>
      </c>
      <c r="C92" s="137" t="s">
        <v>515</v>
      </c>
      <c r="D92" s="134" t="s">
        <v>618</v>
      </c>
      <c r="E92" s="135">
        <v>16570512</v>
      </c>
      <c r="F92" s="135">
        <v>23227076</v>
      </c>
      <c r="G92" s="135">
        <v>1651715</v>
      </c>
      <c r="H92" s="135">
        <v>7583168</v>
      </c>
      <c r="I92" s="135">
        <v>14918797</v>
      </c>
      <c r="J92" s="136">
        <v>15643908</v>
      </c>
    </row>
    <row r="93" spans="1:10" x14ac:dyDescent="0.25">
      <c r="A93" s="133" t="s">
        <v>531</v>
      </c>
      <c r="B93" s="137" t="s">
        <v>619</v>
      </c>
      <c r="C93" s="137" t="s">
        <v>272</v>
      </c>
      <c r="D93" s="134" t="s">
        <v>620</v>
      </c>
      <c r="E93" s="135">
        <v>1579737</v>
      </c>
      <c r="F93" s="135">
        <v>12574493</v>
      </c>
      <c r="G93" s="135">
        <v>1579737</v>
      </c>
      <c r="H93" s="135">
        <v>10096355</v>
      </c>
      <c r="I93" s="135">
        <v>0</v>
      </c>
      <c r="J93" s="136">
        <v>2478138</v>
      </c>
    </row>
    <row r="94" spans="1:10" x14ac:dyDescent="0.25">
      <c r="A94" s="133" t="s">
        <v>531</v>
      </c>
      <c r="B94" s="137" t="s">
        <v>619</v>
      </c>
      <c r="C94" s="137" t="s">
        <v>531</v>
      </c>
      <c r="D94" s="134" t="s">
        <v>621</v>
      </c>
      <c r="E94" s="135">
        <v>2372</v>
      </c>
      <c r="F94" s="135">
        <v>65272</v>
      </c>
      <c r="G94" s="135">
        <v>2372</v>
      </c>
      <c r="H94" s="135">
        <v>65272</v>
      </c>
      <c r="I94" s="135">
        <v>0</v>
      </c>
      <c r="J94" s="136">
        <v>0</v>
      </c>
    </row>
    <row r="95" spans="1:10" x14ac:dyDescent="0.25">
      <c r="A95" s="133" t="s">
        <v>531</v>
      </c>
      <c r="B95" s="137" t="s">
        <v>619</v>
      </c>
      <c r="C95" s="137" t="s">
        <v>587</v>
      </c>
      <c r="D95" s="134" t="s">
        <v>622</v>
      </c>
      <c r="E95" s="135">
        <v>993021</v>
      </c>
      <c r="F95" s="135">
        <v>10343586</v>
      </c>
      <c r="G95" s="135">
        <v>993021</v>
      </c>
      <c r="H95" s="135">
        <v>7865448</v>
      </c>
      <c r="I95" s="135">
        <v>0</v>
      </c>
      <c r="J95" s="136">
        <v>2478138</v>
      </c>
    </row>
    <row r="96" spans="1:10" x14ac:dyDescent="0.25">
      <c r="A96" s="133" t="s">
        <v>531</v>
      </c>
      <c r="B96" s="137" t="s">
        <v>619</v>
      </c>
      <c r="C96" s="137" t="s">
        <v>520</v>
      </c>
      <c r="D96" s="134" t="s">
        <v>623</v>
      </c>
      <c r="E96" s="135">
        <v>584344</v>
      </c>
      <c r="F96" s="135">
        <v>2165635</v>
      </c>
      <c r="G96" s="135">
        <v>584344</v>
      </c>
      <c r="H96" s="135">
        <v>2165635</v>
      </c>
      <c r="I96" s="135">
        <v>0</v>
      </c>
      <c r="J96" s="136">
        <v>0</v>
      </c>
    </row>
    <row r="97" spans="1:10" x14ac:dyDescent="0.25">
      <c r="A97" s="133" t="s">
        <v>517</v>
      </c>
      <c r="B97" s="137" t="s">
        <v>272</v>
      </c>
      <c r="C97" s="137" t="s">
        <v>272</v>
      </c>
      <c r="D97" s="134" t="s">
        <v>624</v>
      </c>
      <c r="E97" s="135">
        <v>2278738</v>
      </c>
      <c r="F97" s="135">
        <v>11370718</v>
      </c>
      <c r="G97" s="135">
        <v>2278738</v>
      </c>
      <c r="H97" s="135">
        <v>11370718</v>
      </c>
      <c r="I97" s="135">
        <v>0</v>
      </c>
      <c r="J97" s="136">
        <v>0</v>
      </c>
    </row>
    <row r="98" spans="1:10" x14ac:dyDescent="0.25">
      <c r="A98" s="133" t="s">
        <v>517</v>
      </c>
      <c r="B98" s="137" t="s">
        <v>625</v>
      </c>
      <c r="C98" s="137" t="s">
        <v>272</v>
      </c>
      <c r="D98" s="134" t="s">
        <v>626</v>
      </c>
      <c r="E98" s="135">
        <v>61282</v>
      </c>
      <c r="F98" s="135">
        <v>326069</v>
      </c>
      <c r="G98" s="135">
        <v>61282</v>
      </c>
      <c r="H98" s="135">
        <v>326069</v>
      </c>
      <c r="I98" s="135">
        <v>0</v>
      </c>
      <c r="J98" s="136">
        <v>0</v>
      </c>
    </row>
    <row r="99" spans="1:10" x14ac:dyDescent="0.25">
      <c r="A99" s="133" t="s">
        <v>517</v>
      </c>
      <c r="B99" s="137" t="s">
        <v>625</v>
      </c>
      <c r="C99" s="137" t="s">
        <v>515</v>
      </c>
      <c r="D99" s="134" t="s">
        <v>627</v>
      </c>
      <c r="E99" s="135">
        <v>61282</v>
      </c>
      <c r="F99" s="135">
        <v>326069</v>
      </c>
      <c r="G99" s="135">
        <v>61282</v>
      </c>
      <c r="H99" s="135">
        <v>326069</v>
      </c>
      <c r="I99" s="135">
        <v>0</v>
      </c>
      <c r="J99" s="136">
        <v>0</v>
      </c>
    </row>
    <row r="100" spans="1:10" x14ac:dyDescent="0.25">
      <c r="A100" s="133" t="s">
        <v>517</v>
      </c>
      <c r="B100" s="137" t="s">
        <v>628</v>
      </c>
      <c r="C100" s="137" t="s">
        <v>272</v>
      </c>
      <c r="D100" s="134" t="s">
        <v>629</v>
      </c>
      <c r="E100" s="135">
        <v>2217456</v>
      </c>
      <c r="F100" s="135">
        <v>11044649</v>
      </c>
      <c r="G100" s="135">
        <v>2217456</v>
      </c>
      <c r="H100" s="135">
        <v>11044649</v>
      </c>
      <c r="I100" s="135">
        <v>0</v>
      </c>
      <c r="J100" s="136">
        <v>0</v>
      </c>
    </row>
    <row r="101" spans="1:10" x14ac:dyDescent="0.25">
      <c r="A101" s="133" t="s">
        <v>517</v>
      </c>
      <c r="B101" s="137" t="s">
        <v>628</v>
      </c>
      <c r="C101" s="137" t="s">
        <v>515</v>
      </c>
      <c r="D101" s="134" t="s">
        <v>630</v>
      </c>
      <c r="E101" s="135">
        <v>2217456</v>
      </c>
      <c r="F101" s="135">
        <v>11044649</v>
      </c>
      <c r="G101" s="135">
        <v>2217456</v>
      </c>
      <c r="H101" s="135">
        <v>11044649</v>
      </c>
      <c r="I101" s="135">
        <v>0</v>
      </c>
      <c r="J101" s="136">
        <v>0</v>
      </c>
    </row>
    <row r="102" spans="1:10" x14ac:dyDescent="0.25">
      <c r="A102" s="133" t="s">
        <v>587</v>
      </c>
      <c r="B102" s="137" t="s">
        <v>272</v>
      </c>
      <c r="C102" s="137" t="s">
        <v>272</v>
      </c>
      <c r="D102" s="134" t="s">
        <v>631</v>
      </c>
      <c r="E102" s="135">
        <v>7177212</v>
      </c>
      <c r="F102" s="135">
        <v>53145896</v>
      </c>
      <c r="G102" s="135">
        <v>7143640</v>
      </c>
      <c r="H102" s="135">
        <v>51329289</v>
      </c>
      <c r="I102" s="135">
        <v>33572</v>
      </c>
      <c r="J102" s="136">
        <v>1816607</v>
      </c>
    </row>
    <row r="103" spans="1:10" x14ac:dyDescent="0.25">
      <c r="A103" s="133" t="s">
        <v>587</v>
      </c>
      <c r="B103" s="137" t="s">
        <v>632</v>
      </c>
      <c r="C103" s="137" t="s">
        <v>272</v>
      </c>
      <c r="D103" s="134" t="s">
        <v>633</v>
      </c>
      <c r="E103" s="135">
        <v>15906</v>
      </c>
      <c r="F103" s="135">
        <v>137247</v>
      </c>
      <c r="G103" s="135">
        <v>15906</v>
      </c>
      <c r="H103" s="135">
        <v>131447</v>
      </c>
      <c r="I103" s="135">
        <v>0</v>
      </c>
      <c r="J103" s="136">
        <v>5800</v>
      </c>
    </row>
    <row r="104" spans="1:10" x14ac:dyDescent="0.25">
      <c r="A104" s="133" t="s">
        <v>587</v>
      </c>
      <c r="B104" s="137" t="s">
        <v>632</v>
      </c>
      <c r="C104" s="137" t="s">
        <v>515</v>
      </c>
      <c r="D104" s="134" t="s">
        <v>634</v>
      </c>
      <c r="E104" s="135">
        <v>15906</v>
      </c>
      <c r="F104" s="135">
        <v>137247</v>
      </c>
      <c r="G104" s="135">
        <v>15906</v>
      </c>
      <c r="H104" s="135">
        <v>131447</v>
      </c>
      <c r="I104" s="135">
        <v>0</v>
      </c>
      <c r="J104" s="136">
        <v>5800</v>
      </c>
    </row>
    <row r="105" spans="1:10" x14ac:dyDescent="0.25">
      <c r="A105" s="133" t="s">
        <v>587</v>
      </c>
      <c r="B105" s="137" t="s">
        <v>635</v>
      </c>
      <c r="C105" s="137" t="s">
        <v>272</v>
      </c>
      <c r="D105" s="134" t="s">
        <v>636</v>
      </c>
      <c r="E105" s="135">
        <v>7161306</v>
      </c>
      <c r="F105" s="135">
        <v>53008649</v>
      </c>
      <c r="G105" s="135">
        <v>7127734</v>
      </c>
      <c r="H105" s="135">
        <v>51197842</v>
      </c>
      <c r="I105" s="135">
        <v>33572</v>
      </c>
      <c r="J105" s="136">
        <v>1810807</v>
      </c>
    </row>
    <row r="106" spans="1:10" x14ac:dyDescent="0.25">
      <c r="A106" s="133" t="s">
        <v>587</v>
      </c>
      <c r="B106" s="137" t="s">
        <v>635</v>
      </c>
      <c r="C106" s="137" t="s">
        <v>511</v>
      </c>
      <c r="D106" s="134" t="s">
        <v>583</v>
      </c>
      <c r="E106" s="135">
        <v>4802083</v>
      </c>
      <c r="F106" s="135">
        <v>40609569</v>
      </c>
      <c r="G106" s="135">
        <v>4802083</v>
      </c>
      <c r="H106" s="135">
        <v>40609569</v>
      </c>
      <c r="I106" s="135">
        <v>0</v>
      </c>
      <c r="J106" s="136">
        <v>0</v>
      </c>
    </row>
    <row r="107" spans="1:10" x14ac:dyDescent="0.25">
      <c r="A107" s="133" t="s">
        <v>587</v>
      </c>
      <c r="B107" s="137" t="s">
        <v>635</v>
      </c>
      <c r="C107" s="137" t="s">
        <v>515</v>
      </c>
      <c r="D107" s="134" t="s">
        <v>637</v>
      </c>
      <c r="E107" s="135">
        <v>0</v>
      </c>
      <c r="F107" s="135">
        <v>197000</v>
      </c>
      <c r="G107" s="135">
        <v>0</v>
      </c>
      <c r="H107" s="135">
        <v>197000</v>
      </c>
      <c r="I107" s="135">
        <v>0</v>
      </c>
      <c r="J107" s="136">
        <v>0</v>
      </c>
    </row>
    <row r="108" spans="1:10" x14ac:dyDescent="0.25">
      <c r="A108" s="133" t="s">
        <v>587</v>
      </c>
      <c r="B108" s="137" t="s">
        <v>635</v>
      </c>
      <c r="C108" s="137" t="s">
        <v>531</v>
      </c>
      <c r="D108" s="134" t="s">
        <v>638</v>
      </c>
      <c r="E108" s="135">
        <v>2359223</v>
      </c>
      <c r="F108" s="135">
        <v>12202080</v>
      </c>
      <c r="G108" s="135">
        <v>2325651</v>
      </c>
      <c r="H108" s="135">
        <v>10391273</v>
      </c>
      <c r="I108" s="135">
        <v>33572</v>
      </c>
      <c r="J108" s="136">
        <v>1810807</v>
      </c>
    </row>
    <row r="109" spans="1:10" x14ac:dyDescent="0.25">
      <c r="A109" s="133" t="s">
        <v>520</v>
      </c>
      <c r="B109" s="137" t="s">
        <v>272</v>
      </c>
      <c r="C109" s="137" t="s">
        <v>272</v>
      </c>
      <c r="D109" s="134" t="s">
        <v>639</v>
      </c>
      <c r="E109" s="135">
        <v>2434598</v>
      </c>
      <c r="F109" s="135">
        <v>19115618</v>
      </c>
      <c r="G109" s="135">
        <v>2434598</v>
      </c>
      <c r="H109" s="135">
        <v>19115618</v>
      </c>
      <c r="I109" s="135">
        <v>0</v>
      </c>
      <c r="J109" s="136">
        <v>0</v>
      </c>
    </row>
    <row r="110" spans="1:10" x14ac:dyDescent="0.25">
      <c r="A110" s="133" t="s">
        <v>520</v>
      </c>
      <c r="B110" s="137" t="s">
        <v>640</v>
      </c>
      <c r="C110" s="137" t="s">
        <v>272</v>
      </c>
      <c r="D110" s="134" t="s">
        <v>641</v>
      </c>
      <c r="E110" s="135">
        <v>2434598</v>
      </c>
      <c r="F110" s="135">
        <v>19115618</v>
      </c>
      <c r="G110" s="135">
        <v>2434598</v>
      </c>
      <c r="H110" s="135">
        <v>19115618</v>
      </c>
      <c r="I110" s="135">
        <v>0</v>
      </c>
      <c r="J110" s="136">
        <v>0</v>
      </c>
    </row>
    <row r="111" spans="1:10" x14ac:dyDescent="0.25">
      <c r="A111" s="133" t="s">
        <v>520</v>
      </c>
      <c r="B111" s="137" t="s">
        <v>640</v>
      </c>
      <c r="C111" s="137" t="s">
        <v>511</v>
      </c>
      <c r="D111" s="134" t="s">
        <v>642</v>
      </c>
      <c r="E111" s="135">
        <v>2383317</v>
      </c>
      <c r="F111" s="135">
        <v>18807932</v>
      </c>
      <c r="G111" s="135">
        <v>2383317</v>
      </c>
      <c r="H111" s="135">
        <v>18807932</v>
      </c>
      <c r="I111" s="135">
        <v>0</v>
      </c>
      <c r="J111" s="136">
        <v>0</v>
      </c>
    </row>
    <row r="112" spans="1:10" x14ac:dyDescent="0.25">
      <c r="A112" s="133" t="s">
        <v>520</v>
      </c>
      <c r="B112" s="137" t="s">
        <v>640</v>
      </c>
      <c r="C112" s="137" t="s">
        <v>515</v>
      </c>
      <c r="D112" s="134" t="s">
        <v>643</v>
      </c>
      <c r="E112" s="135">
        <v>51281</v>
      </c>
      <c r="F112" s="135">
        <v>307686</v>
      </c>
      <c r="G112" s="135">
        <v>51281</v>
      </c>
      <c r="H112" s="135">
        <v>307686</v>
      </c>
      <c r="I112" s="135">
        <v>0</v>
      </c>
      <c r="J112" s="136">
        <v>0</v>
      </c>
    </row>
    <row r="113" spans="1:10" x14ac:dyDescent="0.25">
      <c r="A113" s="133" t="s">
        <v>526</v>
      </c>
      <c r="B113" s="137" t="s">
        <v>272</v>
      </c>
      <c r="C113" s="137" t="s">
        <v>272</v>
      </c>
      <c r="D113" s="134" t="s">
        <v>644</v>
      </c>
      <c r="E113" s="135">
        <v>0</v>
      </c>
      <c r="F113" s="135">
        <v>671580</v>
      </c>
      <c r="G113" s="135">
        <v>0</v>
      </c>
      <c r="H113" s="135">
        <v>671580</v>
      </c>
      <c r="I113" s="135">
        <v>0</v>
      </c>
      <c r="J113" s="136">
        <v>0</v>
      </c>
    </row>
    <row r="114" spans="1:10" x14ac:dyDescent="0.25">
      <c r="A114" s="133" t="s">
        <v>526</v>
      </c>
      <c r="B114" s="137" t="s">
        <v>645</v>
      </c>
      <c r="C114" s="137" t="s">
        <v>272</v>
      </c>
      <c r="D114" s="134" t="s">
        <v>395</v>
      </c>
      <c r="E114" s="135">
        <v>0</v>
      </c>
      <c r="F114" s="135">
        <v>671580</v>
      </c>
      <c r="G114" s="135">
        <v>0</v>
      </c>
      <c r="H114" s="135">
        <v>671580</v>
      </c>
      <c r="I114" s="135">
        <v>0</v>
      </c>
      <c r="J114" s="136">
        <v>0</v>
      </c>
    </row>
    <row r="115" spans="1:10" x14ac:dyDescent="0.25">
      <c r="A115" s="133" t="s">
        <v>526</v>
      </c>
      <c r="B115" s="137" t="s">
        <v>645</v>
      </c>
      <c r="C115" s="137" t="s">
        <v>515</v>
      </c>
      <c r="D115" s="134" t="s">
        <v>646</v>
      </c>
      <c r="E115" s="135">
        <v>0</v>
      </c>
      <c r="F115" s="135">
        <v>671580</v>
      </c>
      <c r="G115" s="135">
        <v>0</v>
      </c>
      <c r="H115" s="135">
        <v>671580</v>
      </c>
      <c r="I115" s="135">
        <v>0</v>
      </c>
      <c r="J115" s="136">
        <v>0</v>
      </c>
    </row>
    <row r="116" spans="1:10" x14ac:dyDescent="0.25">
      <c r="A116" s="133" t="s">
        <v>272</v>
      </c>
      <c r="B116" s="137" t="s">
        <v>272</v>
      </c>
      <c r="C116" s="137" t="s">
        <v>272</v>
      </c>
      <c r="D116" s="134" t="s">
        <v>573</v>
      </c>
      <c r="E116" s="135">
        <v>20906499</v>
      </c>
      <c r="F116" s="135">
        <v>42642792</v>
      </c>
      <c r="G116" s="135">
        <v>741189</v>
      </c>
      <c r="H116" s="135">
        <v>1774611</v>
      </c>
      <c r="I116" s="135">
        <v>20165310</v>
      </c>
      <c r="J116" s="136">
        <v>40868181</v>
      </c>
    </row>
    <row r="117" spans="1:10" x14ac:dyDescent="0.25">
      <c r="A117" s="133" t="s">
        <v>511</v>
      </c>
      <c r="B117" s="137" t="s">
        <v>272</v>
      </c>
      <c r="C117" s="137" t="s">
        <v>272</v>
      </c>
      <c r="D117" s="134" t="s">
        <v>580</v>
      </c>
      <c r="E117" s="135">
        <v>2974878</v>
      </c>
      <c r="F117" s="135">
        <v>7371763</v>
      </c>
      <c r="G117" s="135">
        <v>185885</v>
      </c>
      <c r="H117" s="135">
        <v>679312</v>
      </c>
      <c r="I117" s="135">
        <v>2788993</v>
      </c>
      <c r="J117" s="136">
        <v>6692451</v>
      </c>
    </row>
    <row r="118" spans="1:10" x14ac:dyDescent="0.25">
      <c r="A118" s="133" t="s">
        <v>511</v>
      </c>
      <c r="B118" s="137" t="s">
        <v>581</v>
      </c>
      <c r="C118" s="137" t="s">
        <v>272</v>
      </c>
      <c r="D118" s="134" t="s">
        <v>582</v>
      </c>
      <c r="E118" s="135">
        <v>185885</v>
      </c>
      <c r="F118" s="135">
        <v>299312</v>
      </c>
      <c r="G118" s="135">
        <v>185885</v>
      </c>
      <c r="H118" s="135">
        <v>299312</v>
      </c>
      <c r="I118" s="135">
        <v>0</v>
      </c>
      <c r="J118" s="136">
        <v>0</v>
      </c>
    </row>
    <row r="119" spans="1:10" x14ac:dyDescent="0.25">
      <c r="A119" s="133" t="s">
        <v>511</v>
      </c>
      <c r="B119" s="137" t="s">
        <v>581</v>
      </c>
      <c r="C119" s="137" t="s">
        <v>647</v>
      </c>
      <c r="D119" s="134" t="s">
        <v>648</v>
      </c>
      <c r="E119" s="135">
        <v>185885</v>
      </c>
      <c r="F119" s="135">
        <v>299312</v>
      </c>
      <c r="G119" s="135">
        <v>185885</v>
      </c>
      <c r="H119" s="135">
        <v>299312</v>
      </c>
      <c r="I119" s="135">
        <v>0</v>
      </c>
      <c r="J119" s="136">
        <v>0</v>
      </c>
    </row>
    <row r="120" spans="1:10" x14ac:dyDescent="0.25">
      <c r="A120" s="133" t="s">
        <v>511</v>
      </c>
      <c r="B120" s="137" t="s">
        <v>589</v>
      </c>
      <c r="C120" s="137" t="s">
        <v>272</v>
      </c>
      <c r="D120" s="134" t="s">
        <v>590</v>
      </c>
      <c r="E120" s="135">
        <v>2788993</v>
      </c>
      <c r="F120" s="135">
        <v>6692451</v>
      </c>
      <c r="G120" s="135">
        <v>0</v>
      </c>
      <c r="H120" s="135">
        <v>0</v>
      </c>
      <c r="I120" s="135">
        <v>2788993</v>
      </c>
      <c r="J120" s="136">
        <v>6692451</v>
      </c>
    </row>
    <row r="121" spans="1:10" x14ac:dyDescent="0.25">
      <c r="A121" s="133" t="s">
        <v>511</v>
      </c>
      <c r="B121" s="137" t="s">
        <v>589</v>
      </c>
      <c r="C121" s="137" t="s">
        <v>647</v>
      </c>
      <c r="D121" s="134" t="s">
        <v>648</v>
      </c>
      <c r="E121" s="135">
        <v>2788993</v>
      </c>
      <c r="F121" s="135">
        <v>6692451</v>
      </c>
      <c r="G121" s="135">
        <v>0</v>
      </c>
      <c r="H121" s="135">
        <v>0</v>
      </c>
      <c r="I121" s="135">
        <v>2788993</v>
      </c>
      <c r="J121" s="136">
        <v>6692451</v>
      </c>
    </row>
    <row r="122" spans="1:10" x14ac:dyDescent="0.25">
      <c r="A122" s="133" t="s">
        <v>511</v>
      </c>
      <c r="B122" s="137" t="s">
        <v>599</v>
      </c>
      <c r="C122" s="137" t="s">
        <v>272</v>
      </c>
      <c r="D122" s="134" t="s">
        <v>600</v>
      </c>
      <c r="E122" s="135">
        <v>0</v>
      </c>
      <c r="F122" s="135">
        <v>380000</v>
      </c>
      <c r="G122" s="135">
        <v>0</v>
      </c>
      <c r="H122" s="135">
        <v>380000</v>
      </c>
      <c r="I122" s="135">
        <v>0</v>
      </c>
      <c r="J122" s="136">
        <v>0</v>
      </c>
    </row>
    <row r="123" spans="1:10" x14ac:dyDescent="0.25">
      <c r="A123" s="133" t="s">
        <v>511</v>
      </c>
      <c r="B123" s="137" t="s">
        <v>599</v>
      </c>
      <c r="C123" s="137" t="s">
        <v>647</v>
      </c>
      <c r="D123" s="134" t="s">
        <v>648</v>
      </c>
      <c r="E123" s="135">
        <v>0</v>
      </c>
      <c r="F123" s="135">
        <v>380000</v>
      </c>
      <c r="G123" s="135">
        <v>0</v>
      </c>
      <c r="H123" s="135">
        <v>380000</v>
      </c>
      <c r="I123" s="135">
        <v>0</v>
      </c>
      <c r="J123" s="136">
        <v>0</v>
      </c>
    </row>
    <row r="124" spans="1:10" x14ac:dyDescent="0.25">
      <c r="A124" s="133" t="s">
        <v>531</v>
      </c>
      <c r="B124" s="137" t="s">
        <v>272</v>
      </c>
      <c r="C124" s="137" t="s">
        <v>272</v>
      </c>
      <c r="D124" s="134" t="s">
        <v>609</v>
      </c>
      <c r="E124" s="135">
        <v>17376317</v>
      </c>
      <c r="F124" s="135">
        <v>34175730</v>
      </c>
      <c r="G124" s="135">
        <v>0</v>
      </c>
      <c r="H124" s="135">
        <v>0</v>
      </c>
      <c r="I124" s="135">
        <v>17376317</v>
      </c>
      <c r="J124" s="136">
        <v>34175730</v>
      </c>
    </row>
    <row r="125" spans="1:10" x14ac:dyDescent="0.25">
      <c r="A125" s="133" t="s">
        <v>531</v>
      </c>
      <c r="B125" s="137" t="s">
        <v>610</v>
      </c>
      <c r="C125" s="137" t="s">
        <v>272</v>
      </c>
      <c r="D125" s="134" t="s">
        <v>611</v>
      </c>
      <c r="E125" s="135">
        <v>0</v>
      </c>
      <c r="F125" s="135">
        <v>822820</v>
      </c>
      <c r="G125" s="135">
        <v>0</v>
      </c>
      <c r="H125" s="135">
        <v>0</v>
      </c>
      <c r="I125" s="135">
        <v>0</v>
      </c>
      <c r="J125" s="136">
        <v>822820</v>
      </c>
    </row>
    <row r="126" spans="1:10" x14ac:dyDescent="0.25">
      <c r="A126" s="133" t="s">
        <v>531</v>
      </c>
      <c r="B126" s="137" t="s">
        <v>610</v>
      </c>
      <c r="C126" s="137" t="s">
        <v>587</v>
      </c>
      <c r="D126" s="134" t="s">
        <v>678</v>
      </c>
      <c r="E126" s="135">
        <v>0</v>
      </c>
      <c r="F126" s="135">
        <v>822820</v>
      </c>
      <c r="G126" s="135">
        <v>0</v>
      </c>
      <c r="H126" s="135">
        <v>0</v>
      </c>
      <c r="I126" s="135">
        <v>0</v>
      </c>
      <c r="J126" s="136">
        <v>822820</v>
      </c>
    </row>
    <row r="127" spans="1:10" x14ac:dyDescent="0.25">
      <c r="A127" s="133" t="s">
        <v>531</v>
      </c>
      <c r="B127" s="137" t="s">
        <v>616</v>
      </c>
      <c r="C127" s="137" t="s">
        <v>272</v>
      </c>
      <c r="D127" s="134" t="s">
        <v>617</v>
      </c>
      <c r="E127" s="135">
        <v>17376317</v>
      </c>
      <c r="F127" s="135">
        <v>33303828</v>
      </c>
      <c r="G127" s="135">
        <v>0</v>
      </c>
      <c r="H127" s="135">
        <v>0</v>
      </c>
      <c r="I127" s="135">
        <v>17376317</v>
      </c>
      <c r="J127" s="136">
        <v>33303828</v>
      </c>
    </row>
    <row r="128" spans="1:10" x14ac:dyDescent="0.25">
      <c r="A128" s="133" t="s">
        <v>531</v>
      </c>
      <c r="B128" s="137" t="s">
        <v>616</v>
      </c>
      <c r="C128" s="137" t="s">
        <v>531</v>
      </c>
      <c r="D128" s="134" t="s">
        <v>649</v>
      </c>
      <c r="E128" s="135">
        <v>17376317</v>
      </c>
      <c r="F128" s="135">
        <v>33303828</v>
      </c>
      <c r="G128" s="135">
        <v>0</v>
      </c>
      <c r="H128" s="135">
        <v>0</v>
      </c>
      <c r="I128" s="135">
        <v>17376317</v>
      </c>
      <c r="J128" s="136">
        <v>33303828</v>
      </c>
    </row>
    <row r="129" spans="1:10" x14ac:dyDescent="0.25">
      <c r="A129" s="133" t="s">
        <v>531</v>
      </c>
      <c r="B129" s="137" t="s">
        <v>619</v>
      </c>
      <c r="C129" s="137" t="s">
        <v>272</v>
      </c>
      <c r="D129" s="134" t="s">
        <v>620</v>
      </c>
      <c r="E129" s="135">
        <v>0</v>
      </c>
      <c r="F129" s="135">
        <v>49082</v>
      </c>
      <c r="G129" s="135">
        <v>0</v>
      </c>
      <c r="H129" s="135">
        <v>0</v>
      </c>
      <c r="I129" s="135">
        <v>0</v>
      </c>
      <c r="J129" s="136">
        <v>49082</v>
      </c>
    </row>
    <row r="130" spans="1:10" x14ac:dyDescent="0.25">
      <c r="A130" s="133" t="s">
        <v>531</v>
      </c>
      <c r="B130" s="137" t="s">
        <v>619</v>
      </c>
      <c r="C130" s="137" t="s">
        <v>526</v>
      </c>
      <c r="D130" s="134" t="s">
        <v>650</v>
      </c>
      <c r="E130" s="135">
        <v>0</v>
      </c>
      <c r="F130" s="135">
        <v>49082</v>
      </c>
      <c r="G130" s="135">
        <v>0</v>
      </c>
      <c r="H130" s="135">
        <v>0</v>
      </c>
      <c r="I130" s="135">
        <v>0</v>
      </c>
      <c r="J130" s="136">
        <v>49082</v>
      </c>
    </row>
    <row r="131" spans="1:10" x14ac:dyDescent="0.25">
      <c r="A131" s="133" t="s">
        <v>517</v>
      </c>
      <c r="B131" s="137" t="s">
        <v>272</v>
      </c>
      <c r="C131" s="137" t="s">
        <v>272</v>
      </c>
      <c r="D131" s="134" t="s">
        <v>624</v>
      </c>
      <c r="E131" s="135">
        <v>490450</v>
      </c>
      <c r="F131" s="135">
        <v>938450</v>
      </c>
      <c r="G131" s="135">
        <v>490450</v>
      </c>
      <c r="H131" s="135">
        <v>938450</v>
      </c>
      <c r="I131" s="135">
        <v>0</v>
      </c>
      <c r="J131" s="136">
        <v>0</v>
      </c>
    </row>
    <row r="132" spans="1:10" x14ac:dyDescent="0.25">
      <c r="A132" s="133" t="s">
        <v>517</v>
      </c>
      <c r="B132" s="137" t="s">
        <v>628</v>
      </c>
      <c r="C132" s="137" t="s">
        <v>272</v>
      </c>
      <c r="D132" s="134" t="s">
        <v>629</v>
      </c>
      <c r="E132" s="135">
        <v>490450</v>
      </c>
      <c r="F132" s="135">
        <v>938450</v>
      </c>
      <c r="G132" s="135">
        <v>490450</v>
      </c>
      <c r="H132" s="135">
        <v>938450</v>
      </c>
      <c r="I132" s="135">
        <v>0</v>
      </c>
      <c r="J132" s="136">
        <v>0</v>
      </c>
    </row>
    <row r="133" spans="1:10" x14ac:dyDescent="0.25">
      <c r="A133" s="133" t="s">
        <v>517</v>
      </c>
      <c r="B133" s="137" t="s">
        <v>628</v>
      </c>
      <c r="C133" s="137" t="s">
        <v>647</v>
      </c>
      <c r="D133" s="134" t="s">
        <v>648</v>
      </c>
      <c r="E133" s="135">
        <v>490450</v>
      </c>
      <c r="F133" s="135">
        <v>938450</v>
      </c>
      <c r="G133" s="135">
        <v>490450</v>
      </c>
      <c r="H133" s="135">
        <v>938450</v>
      </c>
      <c r="I133" s="135">
        <v>0</v>
      </c>
      <c r="J133" s="136">
        <v>0</v>
      </c>
    </row>
    <row r="134" spans="1:10" x14ac:dyDescent="0.25">
      <c r="A134" s="133" t="s">
        <v>587</v>
      </c>
      <c r="B134" s="137" t="s">
        <v>272</v>
      </c>
      <c r="C134" s="137" t="s">
        <v>272</v>
      </c>
      <c r="D134" s="134" t="s">
        <v>631</v>
      </c>
      <c r="E134" s="135">
        <v>64854</v>
      </c>
      <c r="F134" s="135">
        <v>156849</v>
      </c>
      <c r="G134" s="135">
        <v>64854</v>
      </c>
      <c r="H134" s="135">
        <v>156849</v>
      </c>
      <c r="I134" s="135">
        <v>0</v>
      </c>
      <c r="J134" s="136">
        <v>0</v>
      </c>
    </row>
    <row r="135" spans="1:10" x14ac:dyDescent="0.25">
      <c r="A135" s="133" t="s">
        <v>587</v>
      </c>
      <c r="B135" s="137" t="s">
        <v>635</v>
      </c>
      <c r="C135" s="137" t="s">
        <v>272</v>
      </c>
      <c r="D135" s="134" t="s">
        <v>636</v>
      </c>
      <c r="E135" s="135">
        <v>64854</v>
      </c>
      <c r="F135" s="135">
        <v>156849</v>
      </c>
      <c r="G135" s="135">
        <v>64854</v>
      </c>
      <c r="H135" s="135">
        <v>156849</v>
      </c>
      <c r="I135" s="135">
        <v>0</v>
      </c>
      <c r="J135" s="136">
        <v>0</v>
      </c>
    </row>
    <row r="136" spans="1:10" x14ac:dyDescent="0.25">
      <c r="A136" s="133" t="s">
        <v>587</v>
      </c>
      <c r="B136" s="137" t="s">
        <v>635</v>
      </c>
      <c r="C136" s="137" t="s">
        <v>647</v>
      </c>
      <c r="D136" s="134" t="s">
        <v>648</v>
      </c>
      <c r="E136" s="135">
        <v>64854</v>
      </c>
      <c r="F136" s="135">
        <v>156849</v>
      </c>
      <c r="G136" s="135">
        <v>64854</v>
      </c>
      <c r="H136" s="135">
        <v>156849</v>
      </c>
      <c r="I136" s="135">
        <v>0</v>
      </c>
      <c r="J136" s="136">
        <v>0</v>
      </c>
    </row>
    <row r="137" spans="1:10" x14ac:dyDescent="0.25">
      <c r="A137" s="133" t="s">
        <v>272</v>
      </c>
      <c r="B137" s="137" t="s">
        <v>272</v>
      </c>
      <c r="C137" s="137" t="s">
        <v>272</v>
      </c>
      <c r="D137" s="134" t="s">
        <v>651</v>
      </c>
      <c r="E137" s="135">
        <v>261963</v>
      </c>
      <c r="F137" s="135">
        <v>1840708</v>
      </c>
      <c r="G137" s="135">
        <v>261963</v>
      </c>
      <c r="H137" s="135">
        <v>1840708</v>
      </c>
      <c r="I137" s="135">
        <v>0</v>
      </c>
      <c r="J137" s="136">
        <v>0</v>
      </c>
    </row>
    <row r="138" spans="1:10" x14ac:dyDescent="0.25">
      <c r="D138" s="134" t="s">
        <v>652</v>
      </c>
      <c r="E138" s="135">
        <v>667291</v>
      </c>
      <c r="F138" s="135">
        <v>12760051</v>
      </c>
    </row>
    <row r="139" spans="1:10" x14ac:dyDescent="0.25">
      <c r="D139" s="134" t="s">
        <v>653</v>
      </c>
      <c r="E139" s="135">
        <v>11112</v>
      </c>
      <c r="F139" s="135">
        <v>309631</v>
      </c>
    </row>
    <row r="140" spans="1:10" x14ac:dyDescent="0.25">
      <c r="A140" s="133" t="s">
        <v>272</v>
      </c>
      <c r="B140" s="137" t="s">
        <v>272</v>
      </c>
      <c r="C140" s="137" t="s">
        <v>272</v>
      </c>
      <c r="D140" s="134" t="s">
        <v>654</v>
      </c>
      <c r="E140" s="135">
        <f>65846610+E138+E139</f>
        <v>66525013</v>
      </c>
      <c r="F140" s="135">
        <f>262270035+F138+F139</f>
        <v>275339717</v>
      </c>
      <c r="G140" s="135" t="s">
        <v>272</v>
      </c>
      <c r="H140" s="135" t="s">
        <v>272</v>
      </c>
      <c r="I140" s="135" t="s">
        <v>272</v>
      </c>
      <c r="J140" s="136" t="s">
        <v>272</v>
      </c>
    </row>
    <row r="141" spans="1:10" x14ac:dyDescent="0.25">
      <c r="A141" s="133" t="s">
        <v>272</v>
      </c>
      <c r="B141" s="137" t="s">
        <v>272</v>
      </c>
      <c r="C141" s="137" t="s">
        <v>272</v>
      </c>
      <c r="D141" s="134" t="s">
        <v>272</v>
      </c>
      <c r="E141" s="135" t="s">
        <v>272</v>
      </c>
      <c r="F141" s="135" t="s">
        <v>272</v>
      </c>
      <c r="G141" s="135" t="s">
        <v>272</v>
      </c>
      <c r="H141" s="135" t="s">
        <v>272</v>
      </c>
      <c r="I141" s="135" t="s">
        <v>272</v>
      </c>
      <c r="J141" s="136" t="s">
        <v>272</v>
      </c>
    </row>
    <row r="142" spans="1:10" x14ac:dyDescent="0.25">
      <c r="A142" s="133" t="s">
        <v>272</v>
      </c>
      <c r="B142" s="137" t="s">
        <v>272</v>
      </c>
      <c r="C142" s="137" t="s">
        <v>272</v>
      </c>
      <c r="D142" s="134" t="s">
        <v>655</v>
      </c>
      <c r="E142" s="135">
        <v>149990418</v>
      </c>
      <c r="F142" s="135" t="s">
        <v>272</v>
      </c>
      <c r="G142" s="135" t="s">
        <v>272</v>
      </c>
      <c r="H142" s="135" t="s">
        <v>272</v>
      </c>
      <c r="I142" s="135" t="s">
        <v>272</v>
      </c>
      <c r="J142" s="136" t="s">
        <v>272</v>
      </c>
    </row>
    <row r="143" spans="1:10" x14ac:dyDescent="0.25">
      <c r="A143" s="133" t="s">
        <v>272</v>
      </c>
      <c r="B143" s="137" t="s">
        <v>272</v>
      </c>
      <c r="C143" s="137" t="s">
        <v>272</v>
      </c>
      <c r="D143" s="134" t="s">
        <v>656</v>
      </c>
      <c r="E143" s="135">
        <f>149990418+68829616-E140</f>
        <v>152295021</v>
      </c>
      <c r="F143" s="135" t="s">
        <v>272</v>
      </c>
      <c r="G143" s="135" t="s">
        <v>272</v>
      </c>
      <c r="H143" s="135" t="s">
        <v>272</v>
      </c>
      <c r="I143" s="135" t="s">
        <v>272</v>
      </c>
      <c r="J143" s="136" t="s">
        <v>272</v>
      </c>
    </row>
    <row r="144" spans="1:10" x14ac:dyDescent="0.25">
      <c r="A144" s="133" t="s">
        <v>272</v>
      </c>
      <c r="B144" s="137" t="s">
        <v>272</v>
      </c>
      <c r="C144" s="137" t="s">
        <v>272</v>
      </c>
      <c r="D144" s="134" t="s">
        <v>657</v>
      </c>
      <c r="E144" s="135">
        <v>922822</v>
      </c>
      <c r="F144" s="135" t="s">
        <v>272</v>
      </c>
      <c r="G144" s="135" t="s">
        <v>272</v>
      </c>
      <c r="H144" s="135" t="s">
        <v>272</v>
      </c>
      <c r="I144" s="135" t="s">
        <v>272</v>
      </c>
      <c r="J144" s="136" t="s">
        <v>272</v>
      </c>
    </row>
    <row r="145" spans="1:10" x14ac:dyDescent="0.25">
      <c r="A145" s="133" t="s">
        <v>272</v>
      </c>
      <c r="B145" s="137" t="s">
        <v>272</v>
      </c>
      <c r="C145" s="137" t="s">
        <v>272</v>
      </c>
      <c r="D145" s="134" t="s">
        <v>658</v>
      </c>
      <c r="E145" s="135">
        <f>E143+E144</f>
        <v>153217843</v>
      </c>
      <c r="F145" s="135" t="s">
        <v>272</v>
      </c>
      <c r="G145" s="135" t="s">
        <v>272</v>
      </c>
      <c r="H145" s="135" t="s">
        <v>272</v>
      </c>
      <c r="I145" s="135" t="s">
        <v>272</v>
      </c>
      <c r="J145" s="136" t="s">
        <v>272</v>
      </c>
    </row>
    <row r="146" spans="1:10" x14ac:dyDescent="0.25">
      <c r="A146" s="202" t="s">
        <v>689</v>
      </c>
      <c r="B146" s="202" t="s">
        <v>272</v>
      </c>
      <c r="C146" s="202" t="s">
        <v>272</v>
      </c>
      <c r="D146" s="202" t="s">
        <v>272</v>
      </c>
      <c r="E146" s="202" t="s">
        <v>272</v>
      </c>
      <c r="F146" s="202" t="s">
        <v>272</v>
      </c>
      <c r="G146" s="202" t="s">
        <v>272</v>
      </c>
      <c r="H146" s="202" t="s">
        <v>272</v>
      </c>
      <c r="I146" s="202" t="s">
        <v>272</v>
      </c>
      <c r="J146" s="202" t="s">
        <v>272</v>
      </c>
    </row>
  </sheetData>
  <mergeCells count="9">
    <mergeCell ref="A146:J146"/>
    <mergeCell ref="A1:D1"/>
    <mergeCell ref="E1:F1"/>
    <mergeCell ref="G1:H1"/>
    <mergeCell ref="I1:J1"/>
    <mergeCell ref="A57:D57"/>
    <mergeCell ref="E57:F57"/>
    <mergeCell ref="G57:H57"/>
    <mergeCell ref="I57:J57"/>
  </mergeCells>
  <phoneticPr fontId="17" type="noConversion"/>
  <pageMargins left="0.39370078740157483" right="0.39370078740157483" top="1.2598425196850394" bottom="0.98425196850393704" header="0.51181102362204722" footer="0.51181102362204722"/>
  <pageSetup paperSize="9" orientation="landscape" useFirstPageNumber="1" r:id="rId1"/>
  <headerFooter alignWithMargins="0">
    <oddHeader xml:space="preserve">&amp;C&amp;"標楷體,標準"&amp;14 臺東市公所&amp;U
公庫收支月報表&amp;"新細明體,標準"&amp;12&amp;U
&amp;"標楷體,標準"中華民國108年05月(108年度)&amp;L&amp;R&amp;"標楷體,標準"&amp;10第&amp;P頁/共&amp;N頁&amp;"新細明體,標準"&amp;12
&amp;"標楷體,標準"編制機關:臺東市公所
表    號:&amp;10 </oddHeader>
    <oddFooter>&amp;C&amp;L&amp;R&amp;"標楷體,標準"&amp;9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6"/>
  <sheetViews>
    <sheetView zoomScaleNormal="100" workbookViewId="0">
      <selection sqref="A1:D1"/>
    </sheetView>
  </sheetViews>
  <sheetFormatPr defaultRowHeight="16.5" x14ac:dyDescent="0.25"/>
  <cols>
    <col min="1" max="1" width="4.75" style="133" customWidth="1"/>
    <col min="2" max="3" width="6.25" style="137" customWidth="1"/>
    <col min="4" max="4" width="31.875" style="134" customWidth="1"/>
    <col min="5" max="5" width="15.625" style="135" customWidth="1"/>
    <col min="6" max="6" width="14.375" style="135" customWidth="1"/>
    <col min="7" max="7" width="13.75" style="135" customWidth="1"/>
    <col min="8" max="8" width="13" style="135" customWidth="1"/>
    <col min="9" max="9" width="14.125" style="135" customWidth="1"/>
    <col min="10" max="10" width="15.875" style="136" customWidth="1"/>
    <col min="11" max="256" width="9" style="138"/>
    <col min="257" max="257" width="4.75" style="138" customWidth="1"/>
    <col min="258" max="259" width="6.25" style="138" customWidth="1"/>
    <col min="260" max="260" width="31.875" style="138" customWidth="1"/>
    <col min="261" max="261" width="15.625" style="138" customWidth="1"/>
    <col min="262" max="262" width="14.375" style="138" customWidth="1"/>
    <col min="263" max="263" width="13.75" style="138" customWidth="1"/>
    <col min="264" max="264" width="13" style="138" customWidth="1"/>
    <col min="265" max="265" width="14.125" style="138" customWidth="1"/>
    <col min="266" max="266" width="15.875" style="138" customWidth="1"/>
    <col min="267" max="512" width="9" style="138"/>
    <col min="513" max="513" width="4.75" style="138" customWidth="1"/>
    <col min="514" max="515" width="6.25" style="138" customWidth="1"/>
    <col min="516" max="516" width="31.875" style="138" customWidth="1"/>
    <col min="517" max="517" width="15.625" style="138" customWidth="1"/>
    <col min="518" max="518" width="14.375" style="138" customWidth="1"/>
    <col min="519" max="519" width="13.75" style="138" customWidth="1"/>
    <col min="520" max="520" width="13" style="138" customWidth="1"/>
    <col min="521" max="521" width="14.125" style="138" customWidth="1"/>
    <col min="522" max="522" width="15.875" style="138" customWidth="1"/>
    <col min="523" max="768" width="9" style="138"/>
    <col min="769" max="769" width="4.75" style="138" customWidth="1"/>
    <col min="770" max="771" width="6.25" style="138" customWidth="1"/>
    <col min="772" max="772" width="31.875" style="138" customWidth="1"/>
    <col min="773" max="773" width="15.625" style="138" customWidth="1"/>
    <col min="774" max="774" width="14.375" style="138" customWidth="1"/>
    <col min="775" max="775" width="13.75" style="138" customWidth="1"/>
    <col min="776" max="776" width="13" style="138" customWidth="1"/>
    <col min="777" max="777" width="14.125" style="138" customWidth="1"/>
    <col min="778" max="778" width="15.875" style="138" customWidth="1"/>
    <col min="779" max="1024" width="9" style="138"/>
    <col min="1025" max="1025" width="4.75" style="138" customWidth="1"/>
    <col min="1026" max="1027" width="6.25" style="138" customWidth="1"/>
    <col min="1028" max="1028" width="31.875" style="138" customWidth="1"/>
    <col min="1029" max="1029" width="15.625" style="138" customWidth="1"/>
    <col min="1030" max="1030" width="14.375" style="138" customWidth="1"/>
    <col min="1031" max="1031" width="13.75" style="138" customWidth="1"/>
    <col min="1032" max="1032" width="13" style="138" customWidth="1"/>
    <col min="1033" max="1033" width="14.125" style="138" customWidth="1"/>
    <col min="1034" max="1034" width="15.875" style="138" customWidth="1"/>
    <col min="1035" max="1280" width="9" style="138"/>
    <col min="1281" max="1281" width="4.75" style="138" customWidth="1"/>
    <col min="1282" max="1283" width="6.25" style="138" customWidth="1"/>
    <col min="1284" max="1284" width="31.875" style="138" customWidth="1"/>
    <col min="1285" max="1285" width="15.625" style="138" customWidth="1"/>
    <col min="1286" max="1286" width="14.375" style="138" customWidth="1"/>
    <col min="1287" max="1287" width="13.75" style="138" customWidth="1"/>
    <col min="1288" max="1288" width="13" style="138" customWidth="1"/>
    <col min="1289" max="1289" width="14.125" style="138" customWidth="1"/>
    <col min="1290" max="1290" width="15.875" style="138" customWidth="1"/>
    <col min="1291" max="1536" width="9" style="138"/>
    <col min="1537" max="1537" width="4.75" style="138" customWidth="1"/>
    <col min="1538" max="1539" width="6.25" style="138" customWidth="1"/>
    <col min="1540" max="1540" width="31.875" style="138" customWidth="1"/>
    <col min="1541" max="1541" width="15.625" style="138" customWidth="1"/>
    <col min="1542" max="1542" width="14.375" style="138" customWidth="1"/>
    <col min="1543" max="1543" width="13.75" style="138" customWidth="1"/>
    <col min="1544" max="1544" width="13" style="138" customWidth="1"/>
    <col min="1545" max="1545" width="14.125" style="138" customWidth="1"/>
    <col min="1546" max="1546" width="15.875" style="138" customWidth="1"/>
    <col min="1547" max="1792" width="9" style="138"/>
    <col min="1793" max="1793" width="4.75" style="138" customWidth="1"/>
    <col min="1794" max="1795" width="6.25" style="138" customWidth="1"/>
    <col min="1796" max="1796" width="31.875" style="138" customWidth="1"/>
    <col min="1797" max="1797" width="15.625" style="138" customWidth="1"/>
    <col min="1798" max="1798" width="14.375" style="138" customWidth="1"/>
    <col min="1799" max="1799" width="13.75" style="138" customWidth="1"/>
    <col min="1800" max="1800" width="13" style="138" customWidth="1"/>
    <col min="1801" max="1801" width="14.125" style="138" customWidth="1"/>
    <col min="1802" max="1802" width="15.875" style="138" customWidth="1"/>
    <col min="1803" max="2048" width="9" style="138"/>
    <col min="2049" max="2049" width="4.75" style="138" customWidth="1"/>
    <col min="2050" max="2051" width="6.25" style="138" customWidth="1"/>
    <col min="2052" max="2052" width="31.875" style="138" customWidth="1"/>
    <col min="2053" max="2053" width="15.625" style="138" customWidth="1"/>
    <col min="2054" max="2054" width="14.375" style="138" customWidth="1"/>
    <col min="2055" max="2055" width="13.75" style="138" customWidth="1"/>
    <col min="2056" max="2056" width="13" style="138" customWidth="1"/>
    <col min="2057" max="2057" width="14.125" style="138" customWidth="1"/>
    <col min="2058" max="2058" width="15.875" style="138" customWidth="1"/>
    <col min="2059" max="2304" width="9" style="138"/>
    <col min="2305" max="2305" width="4.75" style="138" customWidth="1"/>
    <col min="2306" max="2307" width="6.25" style="138" customWidth="1"/>
    <col min="2308" max="2308" width="31.875" style="138" customWidth="1"/>
    <col min="2309" max="2309" width="15.625" style="138" customWidth="1"/>
    <col min="2310" max="2310" width="14.375" style="138" customWidth="1"/>
    <col min="2311" max="2311" width="13.75" style="138" customWidth="1"/>
    <col min="2312" max="2312" width="13" style="138" customWidth="1"/>
    <col min="2313" max="2313" width="14.125" style="138" customWidth="1"/>
    <col min="2314" max="2314" width="15.875" style="138" customWidth="1"/>
    <col min="2315" max="2560" width="9" style="138"/>
    <col min="2561" max="2561" width="4.75" style="138" customWidth="1"/>
    <col min="2562" max="2563" width="6.25" style="138" customWidth="1"/>
    <col min="2564" max="2564" width="31.875" style="138" customWidth="1"/>
    <col min="2565" max="2565" width="15.625" style="138" customWidth="1"/>
    <col min="2566" max="2566" width="14.375" style="138" customWidth="1"/>
    <col min="2567" max="2567" width="13.75" style="138" customWidth="1"/>
    <col min="2568" max="2568" width="13" style="138" customWidth="1"/>
    <col min="2569" max="2569" width="14.125" style="138" customWidth="1"/>
    <col min="2570" max="2570" width="15.875" style="138" customWidth="1"/>
    <col min="2571" max="2816" width="9" style="138"/>
    <col min="2817" max="2817" width="4.75" style="138" customWidth="1"/>
    <col min="2818" max="2819" width="6.25" style="138" customWidth="1"/>
    <col min="2820" max="2820" width="31.875" style="138" customWidth="1"/>
    <col min="2821" max="2821" width="15.625" style="138" customWidth="1"/>
    <col min="2822" max="2822" width="14.375" style="138" customWidth="1"/>
    <col min="2823" max="2823" width="13.75" style="138" customWidth="1"/>
    <col min="2824" max="2824" width="13" style="138" customWidth="1"/>
    <col min="2825" max="2825" width="14.125" style="138" customWidth="1"/>
    <col min="2826" max="2826" width="15.875" style="138" customWidth="1"/>
    <col min="2827" max="3072" width="9" style="138"/>
    <col min="3073" max="3073" width="4.75" style="138" customWidth="1"/>
    <col min="3074" max="3075" width="6.25" style="138" customWidth="1"/>
    <col min="3076" max="3076" width="31.875" style="138" customWidth="1"/>
    <col min="3077" max="3077" width="15.625" style="138" customWidth="1"/>
    <col min="3078" max="3078" width="14.375" style="138" customWidth="1"/>
    <col min="3079" max="3079" width="13.75" style="138" customWidth="1"/>
    <col min="3080" max="3080" width="13" style="138" customWidth="1"/>
    <col min="3081" max="3081" width="14.125" style="138" customWidth="1"/>
    <col min="3082" max="3082" width="15.875" style="138" customWidth="1"/>
    <col min="3083" max="3328" width="9" style="138"/>
    <col min="3329" max="3329" width="4.75" style="138" customWidth="1"/>
    <col min="3330" max="3331" width="6.25" style="138" customWidth="1"/>
    <col min="3332" max="3332" width="31.875" style="138" customWidth="1"/>
    <col min="3333" max="3333" width="15.625" style="138" customWidth="1"/>
    <col min="3334" max="3334" width="14.375" style="138" customWidth="1"/>
    <col min="3335" max="3335" width="13.75" style="138" customWidth="1"/>
    <col min="3336" max="3336" width="13" style="138" customWidth="1"/>
    <col min="3337" max="3337" width="14.125" style="138" customWidth="1"/>
    <col min="3338" max="3338" width="15.875" style="138" customWidth="1"/>
    <col min="3339" max="3584" width="9" style="138"/>
    <col min="3585" max="3585" width="4.75" style="138" customWidth="1"/>
    <col min="3586" max="3587" width="6.25" style="138" customWidth="1"/>
    <col min="3588" max="3588" width="31.875" style="138" customWidth="1"/>
    <col min="3589" max="3589" width="15.625" style="138" customWidth="1"/>
    <col min="3590" max="3590" width="14.375" style="138" customWidth="1"/>
    <col min="3591" max="3591" width="13.75" style="138" customWidth="1"/>
    <col min="3592" max="3592" width="13" style="138" customWidth="1"/>
    <col min="3593" max="3593" width="14.125" style="138" customWidth="1"/>
    <col min="3594" max="3594" width="15.875" style="138" customWidth="1"/>
    <col min="3595" max="3840" width="9" style="138"/>
    <col min="3841" max="3841" width="4.75" style="138" customWidth="1"/>
    <col min="3842" max="3843" width="6.25" style="138" customWidth="1"/>
    <col min="3844" max="3844" width="31.875" style="138" customWidth="1"/>
    <col min="3845" max="3845" width="15.625" style="138" customWidth="1"/>
    <col min="3846" max="3846" width="14.375" style="138" customWidth="1"/>
    <col min="3847" max="3847" width="13.75" style="138" customWidth="1"/>
    <col min="3848" max="3848" width="13" style="138" customWidth="1"/>
    <col min="3849" max="3849" width="14.125" style="138" customWidth="1"/>
    <col min="3850" max="3850" width="15.875" style="138" customWidth="1"/>
    <col min="3851" max="4096" width="9" style="138"/>
    <col min="4097" max="4097" width="4.75" style="138" customWidth="1"/>
    <col min="4098" max="4099" width="6.25" style="138" customWidth="1"/>
    <col min="4100" max="4100" width="31.875" style="138" customWidth="1"/>
    <col min="4101" max="4101" width="15.625" style="138" customWidth="1"/>
    <col min="4102" max="4102" width="14.375" style="138" customWidth="1"/>
    <col min="4103" max="4103" width="13.75" style="138" customWidth="1"/>
    <col min="4104" max="4104" width="13" style="138" customWidth="1"/>
    <col min="4105" max="4105" width="14.125" style="138" customWidth="1"/>
    <col min="4106" max="4106" width="15.875" style="138" customWidth="1"/>
    <col min="4107" max="4352" width="9" style="138"/>
    <col min="4353" max="4353" width="4.75" style="138" customWidth="1"/>
    <col min="4354" max="4355" width="6.25" style="138" customWidth="1"/>
    <col min="4356" max="4356" width="31.875" style="138" customWidth="1"/>
    <col min="4357" max="4357" width="15.625" style="138" customWidth="1"/>
    <col min="4358" max="4358" width="14.375" style="138" customWidth="1"/>
    <col min="4359" max="4359" width="13.75" style="138" customWidth="1"/>
    <col min="4360" max="4360" width="13" style="138" customWidth="1"/>
    <col min="4361" max="4361" width="14.125" style="138" customWidth="1"/>
    <col min="4362" max="4362" width="15.875" style="138" customWidth="1"/>
    <col min="4363" max="4608" width="9" style="138"/>
    <col min="4609" max="4609" width="4.75" style="138" customWidth="1"/>
    <col min="4610" max="4611" width="6.25" style="138" customWidth="1"/>
    <col min="4612" max="4612" width="31.875" style="138" customWidth="1"/>
    <col min="4613" max="4613" width="15.625" style="138" customWidth="1"/>
    <col min="4614" max="4614" width="14.375" style="138" customWidth="1"/>
    <col min="4615" max="4615" width="13.75" style="138" customWidth="1"/>
    <col min="4616" max="4616" width="13" style="138" customWidth="1"/>
    <col min="4617" max="4617" width="14.125" style="138" customWidth="1"/>
    <col min="4618" max="4618" width="15.875" style="138" customWidth="1"/>
    <col min="4619" max="4864" width="9" style="138"/>
    <col min="4865" max="4865" width="4.75" style="138" customWidth="1"/>
    <col min="4866" max="4867" width="6.25" style="138" customWidth="1"/>
    <col min="4868" max="4868" width="31.875" style="138" customWidth="1"/>
    <col min="4869" max="4869" width="15.625" style="138" customWidth="1"/>
    <col min="4870" max="4870" width="14.375" style="138" customWidth="1"/>
    <col min="4871" max="4871" width="13.75" style="138" customWidth="1"/>
    <col min="4872" max="4872" width="13" style="138" customWidth="1"/>
    <col min="4873" max="4873" width="14.125" style="138" customWidth="1"/>
    <col min="4874" max="4874" width="15.875" style="138" customWidth="1"/>
    <col min="4875" max="5120" width="9" style="138"/>
    <col min="5121" max="5121" width="4.75" style="138" customWidth="1"/>
    <col min="5122" max="5123" width="6.25" style="138" customWidth="1"/>
    <col min="5124" max="5124" width="31.875" style="138" customWidth="1"/>
    <col min="5125" max="5125" width="15.625" style="138" customWidth="1"/>
    <col min="5126" max="5126" width="14.375" style="138" customWidth="1"/>
    <col min="5127" max="5127" width="13.75" style="138" customWidth="1"/>
    <col min="5128" max="5128" width="13" style="138" customWidth="1"/>
    <col min="5129" max="5129" width="14.125" style="138" customWidth="1"/>
    <col min="5130" max="5130" width="15.875" style="138" customWidth="1"/>
    <col min="5131" max="5376" width="9" style="138"/>
    <col min="5377" max="5377" width="4.75" style="138" customWidth="1"/>
    <col min="5378" max="5379" width="6.25" style="138" customWidth="1"/>
    <col min="5380" max="5380" width="31.875" style="138" customWidth="1"/>
    <col min="5381" max="5381" width="15.625" style="138" customWidth="1"/>
    <col min="5382" max="5382" width="14.375" style="138" customWidth="1"/>
    <col min="5383" max="5383" width="13.75" style="138" customWidth="1"/>
    <col min="5384" max="5384" width="13" style="138" customWidth="1"/>
    <col min="5385" max="5385" width="14.125" style="138" customWidth="1"/>
    <col min="5386" max="5386" width="15.875" style="138" customWidth="1"/>
    <col min="5387" max="5632" width="9" style="138"/>
    <col min="5633" max="5633" width="4.75" style="138" customWidth="1"/>
    <col min="5634" max="5635" width="6.25" style="138" customWidth="1"/>
    <col min="5636" max="5636" width="31.875" style="138" customWidth="1"/>
    <col min="5637" max="5637" width="15.625" style="138" customWidth="1"/>
    <col min="5638" max="5638" width="14.375" style="138" customWidth="1"/>
    <col min="5639" max="5639" width="13.75" style="138" customWidth="1"/>
    <col min="5640" max="5640" width="13" style="138" customWidth="1"/>
    <col min="5641" max="5641" width="14.125" style="138" customWidth="1"/>
    <col min="5642" max="5642" width="15.875" style="138" customWidth="1"/>
    <col min="5643" max="5888" width="9" style="138"/>
    <col min="5889" max="5889" width="4.75" style="138" customWidth="1"/>
    <col min="5890" max="5891" width="6.25" style="138" customWidth="1"/>
    <col min="5892" max="5892" width="31.875" style="138" customWidth="1"/>
    <col min="5893" max="5893" width="15.625" style="138" customWidth="1"/>
    <col min="5894" max="5894" width="14.375" style="138" customWidth="1"/>
    <col min="5895" max="5895" width="13.75" style="138" customWidth="1"/>
    <col min="5896" max="5896" width="13" style="138" customWidth="1"/>
    <col min="5897" max="5897" width="14.125" style="138" customWidth="1"/>
    <col min="5898" max="5898" width="15.875" style="138" customWidth="1"/>
    <col min="5899" max="6144" width="9" style="138"/>
    <col min="6145" max="6145" width="4.75" style="138" customWidth="1"/>
    <col min="6146" max="6147" width="6.25" style="138" customWidth="1"/>
    <col min="6148" max="6148" width="31.875" style="138" customWidth="1"/>
    <col min="6149" max="6149" width="15.625" style="138" customWidth="1"/>
    <col min="6150" max="6150" width="14.375" style="138" customWidth="1"/>
    <col min="6151" max="6151" width="13.75" style="138" customWidth="1"/>
    <col min="6152" max="6152" width="13" style="138" customWidth="1"/>
    <col min="6153" max="6153" width="14.125" style="138" customWidth="1"/>
    <col min="6154" max="6154" width="15.875" style="138" customWidth="1"/>
    <col min="6155" max="6400" width="9" style="138"/>
    <col min="6401" max="6401" width="4.75" style="138" customWidth="1"/>
    <col min="6402" max="6403" width="6.25" style="138" customWidth="1"/>
    <col min="6404" max="6404" width="31.875" style="138" customWidth="1"/>
    <col min="6405" max="6405" width="15.625" style="138" customWidth="1"/>
    <col min="6406" max="6406" width="14.375" style="138" customWidth="1"/>
    <col min="6407" max="6407" width="13.75" style="138" customWidth="1"/>
    <col min="6408" max="6408" width="13" style="138" customWidth="1"/>
    <col min="6409" max="6409" width="14.125" style="138" customWidth="1"/>
    <col min="6410" max="6410" width="15.875" style="138" customWidth="1"/>
    <col min="6411" max="6656" width="9" style="138"/>
    <col min="6657" max="6657" width="4.75" style="138" customWidth="1"/>
    <col min="6658" max="6659" width="6.25" style="138" customWidth="1"/>
    <col min="6660" max="6660" width="31.875" style="138" customWidth="1"/>
    <col min="6661" max="6661" width="15.625" style="138" customWidth="1"/>
    <col min="6662" max="6662" width="14.375" style="138" customWidth="1"/>
    <col min="6663" max="6663" width="13.75" style="138" customWidth="1"/>
    <col min="6664" max="6664" width="13" style="138" customWidth="1"/>
    <col min="6665" max="6665" width="14.125" style="138" customWidth="1"/>
    <col min="6666" max="6666" width="15.875" style="138" customWidth="1"/>
    <col min="6667" max="6912" width="9" style="138"/>
    <col min="6913" max="6913" width="4.75" style="138" customWidth="1"/>
    <col min="6914" max="6915" width="6.25" style="138" customWidth="1"/>
    <col min="6916" max="6916" width="31.875" style="138" customWidth="1"/>
    <col min="6917" max="6917" width="15.625" style="138" customWidth="1"/>
    <col min="6918" max="6918" width="14.375" style="138" customWidth="1"/>
    <col min="6919" max="6919" width="13.75" style="138" customWidth="1"/>
    <col min="6920" max="6920" width="13" style="138" customWidth="1"/>
    <col min="6921" max="6921" width="14.125" style="138" customWidth="1"/>
    <col min="6922" max="6922" width="15.875" style="138" customWidth="1"/>
    <col min="6923" max="7168" width="9" style="138"/>
    <col min="7169" max="7169" width="4.75" style="138" customWidth="1"/>
    <col min="7170" max="7171" width="6.25" style="138" customWidth="1"/>
    <col min="7172" max="7172" width="31.875" style="138" customWidth="1"/>
    <col min="7173" max="7173" width="15.625" style="138" customWidth="1"/>
    <col min="7174" max="7174" width="14.375" style="138" customWidth="1"/>
    <col min="7175" max="7175" width="13.75" style="138" customWidth="1"/>
    <col min="7176" max="7176" width="13" style="138" customWidth="1"/>
    <col min="7177" max="7177" width="14.125" style="138" customWidth="1"/>
    <col min="7178" max="7178" width="15.875" style="138" customWidth="1"/>
    <col min="7179" max="7424" width="9" style="138"/>
    <col min="7425" max="7425" width="4.75" style="138" customWidth="1"/>
    <col min="7426" max="7427" width="6.25" style="138" customWidth="1"/>
    <col min="7428" max="7428" width="31.875" style="138" customWidth="1"/>
    <col min="7429" max="7429" width="15.625" style="138" customWidth="1"/>
    <col min="7430" max="7430" width="14.375" style="138" customWidth="1"/>
    <col min="7431" max="7431" width="13.75" style="138" customWidth="1"/>
    <col min="7432" max="7432" width="13" style="138" customWidth="1"/>
    <col min="7433" max="7433" width="14.125" style="138" customWidth="1"/>
    <col min="7434" max="7434" width="15.875" style="138" customWidth="1"/>
    <col min="7435" max="7680" width="9" style="138"/>
    <col min="7681" max="7681" width="4.75" style="138" customWidth="1"/>
    <col min="7682" max="7683" width="6.25" style="138" customWidth="1"/>
    <col min="7684" max="7684" width="31.875" style="138" customWidth="1"/>
    <col min="7685" max="7685" width="15.625" style="138" customWidth="1"/>
    <col min="7686" max="7686" width="14.375" style="138" customWidth="1"/>
    <col min="7687" max="7687" width="13.75" style="138" customWidth="1"/>
    <col min="7688" max="7688" width="13" style="138" customWidth="1"/>
    <col min="7689" max="7689" width="14.125" style="138" customWidth="1"/>
    <col min="7690" max="7690" width="15.875" style="138" customWidth="1"/>
    <col min="7691" max="7936" width="9" style="138"/>
    <col min="7937" max="7937" width="4.75" style="138" customWidth="1"/>
    <col min="7938" max="7939" width="6.25" style="138" customWidth="1"/>
    <col min="7940" max="7940" width="31.875" style="138" customWidth="1"/>
    <col min="7941" max="7941" width="15.625" style="138" customWidth="1"/>
    <col min="7942" max="7942" width="14.375" style="138" customWidth="1"/>
    <col min="7943" max="7943" width="13.75" style="138" customWidth="1"/>
    <col min="7944" max="7944" width="13" style="138" customWidth="1"/>
    <col min="7945" max="7945" width="14.125" style="138" customWidth="1"/>
    <col min="7946" max="7946" width="15.875" style="138" customWidth="1"/>
    <col min="7947" max="8192" width="9" style="138"/>
    <col min="8193" max="8193" width="4.75" style="138" customWidth="1"/>
    <col min="8194" max="8195" width="6.25" style="138" customWidth="1"/>
    <col min="8196" max="8196" width="31.875" style="138" customWidth="1"/>
    <col min="8197" max="8197" width="15.625" style="138" customWidth="1"/>
    <col min="8198" max="8198" width="14.375" style="138" customWidth="1"/>
    <col min="8199" max="8199" width="13.75" style="138" customWidth="1"/>
    <col min="8200" max="8200" width="13" style="138" customWidth="1"/>
    <col min="8201" max="8201" width="14.125" style="138" customWidth="1"/>
    <col min="8202" max="8202" width="15.875" style="138" customWidth="1"/>
    <col min="8203" max="8448" width="9" style="138"/>
    <col min="8449" max="8449" width="4.75" style="138" customWidth="1"/>
    <col min="8450" max="8451" width="6.25" style="138" customWidth="1"/>
    <col min="8452" max="8452" width="31.875" style="138" customWidth="1"/>
    <col min="8453" max="8453" width="15.625" style="138" customWidth="1"/>
    <col min="8454" max="8454" width="14.375" style="138" customWidth="1"/>
    <col min="8455" max="8455" width="13.75" style="138" customWidth="1"/>
    <col min="8456" max="8456" width="13" style="138" customWidth="1"/>
    <col min="8457" max="8457" width="14.125" style="138" customWidth="1"/>
    <col min="8458" max="8458" width="15.875" style="138" customWidth="1"/>
    <col min="8459" max="8704" width="9" style="138"/>
    <col min="8705" max="8705" width="4.75" style="138" customWidth="1"/>
    <col min="8706" max="8707" width="6.25" style="138" customWidth="1"/>
    <col min="8708" max="8708" width="31.875" style="138" customWidth="1"/>
    <col min="8709" max="8709" width="15.625" style="138" customWidth="1"/>
    <col min="8710" max="8710" width="14.375" style="138" customWidth="1"/>
    <col min="8711" max="8711" width="13.75" style="138" customWidth="1"/>
    <col min="8712" max="8712" width="13" style="138" customWidth="1"/>
    <col min="8713" max="8713" width="14.125" style="138" customWidth="1"/>
    <col min="8714" max="8714" width="15.875" style="138" customWidth="1"/>
    <col min="8715" max="8960" width="9" style="138"/>
    <col min="8961" max="8961" width="4.75" style="138" customWidth="1"/>
    <col min="8962" max="8963" width="6.25" style="138" customWidth="1"/>
    <col min="8964" max="8964" width="31.875" style="138" customWidth="1"/>
    <col min="8965" max="8965" width="15.625" style="138" customWidth="1"/>
    <col min="8966" max="8966" width="14.375" style="138" customWidth="1"/>
    <col min="8967" max="8967" width="13.75" style="138" customWidth="1"/>
    <col min="8968" max="8968" width="13" style="138" customWidth="1"/>
    <col min="8969" max="8969" width="14.125" style="138" customWidth="1"/>
    <col min="8970" max="8970" width="15.875" style="138" customWidth="1"/>
    <col min="8971" max="9216" width="9" style="138"/>
    <col min="9217" max="9217" width="4.75" style="138" customWidth="1"/>
    <col min="9218" max="9219" width="6.25" style="138" customWidth="1"/>
    <col min="9220" max="9220" width="31.875" style="138" customWidth="1"/>
    <col min="9221" max="9221" width="15.625" style="138" customWidth="1"/>
    <col min="9222" max="9222" width="14.375" style="138" customWidth="1"/>
    <col min="9223" max="9223" width="13.75" style="138" customWidth="1"/>
    <col min="9224" max="9224" width="13" style="138" customWidth="1"/>
    <col min="9225" max="9225" width="14.125" style="138" customWidth="1"/>
    <col min="9226" max="9226" width="15.875" style="138" customWidth="1"/>
    <col min="9227" max="9472" width="9" style="138"/>
    <col min="9473" max="9473" width="4.75" style="138" customWidth="1"/>
    <col min="9474" max="9475" width="6.25" style="138" customWidth="1"/>
    <col min="9476" max="9476" width="31.875" style="138" customWidth="1"/>
    <col min="9477" max="9477" width="15.625" style="138" customWidth="1"/>
    <col min="9478" max="9478" width="14.375" style="138" customWidth="1"/>
    <col min="9479" max="9479" width="13.75" style="138" customWidth="1"/>
    <col min="9480" max="9480" width="13" style="138" customWidth="1"/>
    <col min="9481" max="9481" width="14.125" style="138" customWidth="1"/>
    <col min="9482" max="9482" width="15.875" style="138" customWidth="1"/>
    <col min="9483" max="9728" width="9" style="138"/>
    <col min="9729" max="9729" width="4.75" style="138" customWidth="1"/>
    <col min="9730" max="9731" width="6.25" style="138" customWidth="1"/>
    <col min="9732" max="9732" width="31.875" style="138" customWidth="1"/>
    <col min="9733" max="9733" width="15.625" style="138" customWidth="1"/>
    <col min="9734" max="9734" width="14.375" style="138" customWidth="1"/>
    <col min="9735" max="9735" width="13.75" style="138" customWidth="1"/>
    <col min="9736" max="9736" width="13" style="138" customWidth="1"/>
    <col min="9737" max="9737" width="14.125" style="138" customWidth="1"/>
    <col min="9738" max="9738" width="15.875" style="138" customWidth="1"/>
    <col min="9739" max="9984" width="9" style="138"/>
    <col min="9985" max="9985" width="4.75" style="138" customWidth="1"/>
    <col min="9986" max="9987" width="6.25" style="138" customWidth="1"/>
    <col min="9988" max="9988" width="31.875" style="138" customWidth="1"/>
    <col min="9989" max="9989" width="15.625" style="138" customWidth="1"/>
    <col min="9990" max="9990" width="14.375" style="138" customWidth="1"/>
    <col min="9991" max="9991" width="13.75" style="138" customWidth="1"/>
    <col min="9992" max="9992" width="13" style="138" customWidth="1"/>
    <col min="9993" max="9993" width="14.125" style="138" customWidth="1"/>
    <col min="9994" max="9994" width="15.875" style="138" customWidth="1"/>
    <col min="9995" max="10240" width="9" style="138"/>
    <col min="10241" max="10241" width="4.75" style="138" customWidth="1"/>
    <col min="10242" max="10243" width="6.25" style="138" customWidth="1"/>
    <col min="10244" max="10244" width="31.875" style="138" customWidth="1"/>
    <col min="10245" max="10245" width="15.625" style="138" customWidth="1"/>
    <col min="10246" max="10246" width="14.375" style="138" customWidth="1"/>
    <col min="10247" max="10247" width="13.75" style="138" customWidth="1"/>
    <col min="10248" max="10248" width="13" style="138" customWidth="1"/>
    <col min="10249" max="10249" width="14.125" style="138" customWidth="1"/>
    <col min="10250" max="10250" width="15.875" style="138" customWidth="1"/>
    <col min="10251" max="10496" width="9" style="138"/>
    <col min="10497" max="10497" width="4.75" style="138" customWidth="1"/>
    <col min="10498" max="10499" width="6.25" style="138" customWidth="1"/>
    <col min="10500" max="10500" width="31.875" style="138" customWidth="1"/>
    <col min="10501" max="10501" width="15.625" style="138" customWidth="1"/>
    <col min="10502" max="10502" width="14.375" style="138" customWidth="1"/>
    <col min="10503" max="10503" width="13.75" style="138" customWidth="1"/>
    <col min="10504" max="10504" width="13" style="138" customWidth="1"/>
    <col min="10505" max="10505" width="14.125" style="138" customWidth="1"/>
    <col min="10506" max="10506" width="15.875" style="138" customWidth="1"/>
    <col min="10507" max="10752" width="9" style="138"/>
    <col min="10753" max="10753" width="4.75" style="138" customWidth="1"/>
    <col min="10754" max="10755" width="6.25" style="138" customWidth="1"/>
    <col min="10756" max="10756" width="31.875" style="138" customWidth="1"/>
    <col min="10757" max="10757" width="15.625" style="138" customWidth="1"/>
    <col min="10758" max="10758" width="14.375" style="138" customWidth="1"/>
    <col min="10759" max="10759" width="13.75" style="138" customWidth="1"/>
    <col min="10760" max="10760" width="13" style="138" customWidth="1"/>
    <col min="10761" max="10761" width="14.125" style="138" customWidth="1"/>
    <col min="10762" max="10762" width="15.875" style="138" customWidth="1"/>
    <col min="10763" max="11008" width="9" style="138"/>
    <col min="11009" max="11009" width="4.75" style="138" customWidth="1"/>
    <col min="11010" max="11011" width="6.25" style="138" customWidth="1"/>
    <col min="11012" max="11012" width="31.875" style="138" customWidth="1"/>
    <col min="11013" max="11013" width="15.625" style="138" customWidth="1"/>
    <col min="11014" max="11014" width="14.375" style="138" customWidth="1"/>
    <col min="11015" max="11015" width="13.75" style="138" customWidth="1"/>
    <col min="11016" max="11016" width="13" style="138" customWidth="1"/>
    <col min="11017" max="11017" width="14.125" style="138" customWidth="1"/>
    <col min="11018" max="11018" width="15.875" style="138" customWidth="1"/>
    <col min="11019" max="11264" width="9" style="138"/>
    <col min="11265" max="11265" width="4.75" style="138" customWidth="1"/>
    <col min="11266" max="11267" width="6.25" style="138" customWidth="1"/>
    <col min="11268" max="11268" width="31.875" style="138" customWidth="1"/>
    <col min="11269" max="11269" width="15.625" style="138" customWidth="1"/>
    <col min="11270" max="11270" width="14.375" style="138" customWidth="1"/>
    <col min="11271" max="11271" width="13.75" style="138" customWidth="1"/>
    <col min="11272" max="11272" width="13" style="138" customWidth="1"/>
    <col min="11273" max="11273" width="14.125" style="138" customWidth="1"/>
    <col min="11274" max="11274" width="15.875" style="138" customWidth="1"/>
    <col min="11275" max="11520" width="9" style="138"/>
    <col min="11521" max="11521" width="4.75" style="138" customWidth="1"/>
    <col min="11522" max="11523" width="6.25" style="138" customWidth="1"/>
    <col min="11524" max="11524" width="31.875" style="138" customWidth="1"/>
    <col min="11525" max="11525" width="15.625" style="138" customWidth="1"/>
    <col min="11526" max="11526" width="14.375" style="138" customWidth="1"/>
    <col min="11527" max="11527" width="13.75" style="138" customWidth="1"/>
    <col min="11528" max="11528" width="13" style="138" customWidth="1"/>
    <col min="11529" max="11529" width="14.125" style="138" customWidth="1"/>
    <col min="11530" max="11530" width="15.875" style="138" customWidth="1"/>
    <col min="11531" max="11776" width="9" style="138"/>
    <col min="11777" max="11777" width="4.75" style="138" customWidth="1"/>
    <col min="11778" max="11779" width="6.25" style="138" customWidth="1"/>
    <col min="11780" max="11780" width="31.875" style="138" customWidth="1"/>
    <col min="11781" max="11781" width="15.625" style="138" customWidth="1"/>
    <col min="11782" max="11782" width="14.375" style="138" customWidth="1"/>
    <col min="11783" max="11783" width="13.75" style="138" customWidth="1"/>
    <col min="11784" max="11784" width="13" style="138" customWidth="1"/>
    <col min="11785" max="11785" width="14.125" style="138" customWidth="1"/>
    <col min="11786" max="11786" width="15.875" style="138" customWidth="1"/>
    <col min="11787" max="12032" width="9" style="138"/>
    <col min="12033" max="12033" width="4.75" style="138" customWidth="1"/>
    <col min="12034" max="12035" width="6.25" style="138" customWidth="1"/>
    <col min="12036" max="12036" width="31.875" style="138" customWidth="1"/>
    <col min="12037" max="12037" width="15.625" style="138" customWidth="1"/>
    <col min="12038" max="12038" width="14.375" style="138" customWidth="1"/>
    <col min="12039" max="12039" width="13.75" style="138" customWidth="1"/>
    <col min="12040" max="12040" width="13" style="138" customWidth="1"/>
    <col min="12041" max="12041" width="14.125" style="138" customWidth="1"/>
    <col min="12042" max="12042" width="15.875" style="138" customWidth="1"/>
    <col min="12043" max="12288" width="9" style="138"/>
    <col min="12289" max="12289" width="4.75" style="138" customWidth="1"/>
    <col min="12290" max="12291" width="6.25" style="138" customWidth="1"/>
    <col min="12292" max="12292" width="31.875" style="138" customWidth="1"/>
    <col min="12293" max="12293" width="15.625" style="138" customWidth="1"/>
    <col min="12294" max="12294" width="14.375" style="138" customWidth="1"/>
    <col min="12295" max="12295" width="13.75" style="138" customWidth="1"/>
    <col min="12296" max="12296" width="13" style="138" customWidth="1"/>
    <col min="12297" max="12297" width="14.125" style="138" customWidth="1"/>
    <col min="12298" max="12298" width="15.875" style="138" customWidth="1"/>
    <col min="12299" max="12544" width="9" style="138"/>
    <col min="12545" max="12545" width="4.75" style="138" customWidth="1"/>
    <col min="12546" max="12547" width="6.25" style="138" customWidth="1"/>
    <col min="12548" max="12548" width="31.875" style="138" customWidth="1"/>
    <col min="12549" max="12549" width="15.625" style="138" customWidth="1"/>
    <col min="12550" max="12550" width="14.375" style="138" customWidth="1"/>
    <col min="12551" max="12551" width="13.75" style="138" customWidth="1"/>
    <col min="12552" max="12552" width="13" style="138" customWidth="1"/>
    <col min="12553" max="12553" width="14.125" style="138" customWidth="1"/>
    <col min="12554" max="12554" width="15.875" style="138" customWidth="1"/>
    <col min="12555" max="12800" width="9" style="138"/>
    <col min="12801" max="12801" width="4.75" style="138" customWidth="1"/>
    <col min="12802" max="12803" width="6.25" style="138" customWidth="1"/>
    <col min="12804" max="12804" width="31.875" style="138" customWidth="1"/>
    <col min="12805" max="12805" width="15.625" style="138" customWidth="1"/>
    <col min="12806" max="12806" width="14.375" style="138" customWidth="1"/>
    <col min="12807" max="12807" width="13.75" style="138" customWidth="1"/>
    <col min="12808" max="12808" width="13" style="138" customWidth="1"/>
    <col min="12809" max="12809" width="14.125" style="138" customWidth="1"/>
    <col min="12810" max="12810" width="15.875" style="138" customWidth="1"/>
    <col min="12811" max="13056" width="9" style="138"/>
    <col min="13057" max="13057" width="4.75" style="138" customWidth="1"/>
    <col min="13058" max="13059" width="6.25" style="138" customWidth="1"/>
    <col min="13060" max="13060" width="31.875" style="138" customWidth="1"/>
    <col min="13061" max="13061" width="15.625" style="138" customWidth="1"/>
    <col min="13062" max="13062" width="14.375" style="138" customWidth="1"/>
    <col min="13063" max="13063" width="13.75" style="138" customWidth="1"/>
    <col min="13064" max="13064" width="13" style="138" customWidth="1"/>
    <col min="13065" max="13065" width="14.125" style="138" customWidth="1"/>
    <col min="13066" max="13066" width="15.875" style="138" customWidth="1"/>
    <col min="13067" max="13312" width="9" style="138"/>
    <col min="13313" max="13313" width="4.75" style="138" customWidth="1"/>
    <col min="13314" max="13315" width="6.25" style="138" customWidth="1"/>
    <col min="13316" max="13316" width="31.875" style="138" customWidth="1"/>
    <col min="13317" max="13317" width="15.625" style="138" customWidth="1"/>
    <col min="13318" max="13318" width="14.375" style="138" customWidth="1"/>
    <col min="13319" max="13319" width="13.75" style="138" customWidth="1"/>
    <col min="13320" max="13320" width="13" style="138" customWidth="1"/>
    <col min="13321" max="13321" width="14.125" style="138" customWidth="1"/>
    <col min="13322" max="13322" width="15.875" style="138" customWidth="1"/>
    <col min="13323" max="13568" width="9" style="138"/>
    <col min="13569" max="13569" width="4.75" style="138" customWidth="1"/>
    <col min="13570" max="13571" width="6.25" style="138" customWidth="1"/>
    <col min="13572" max="13572" width="31.875" style="138" customWidth="1"/>
    <col min="13573" max="13573" width="15.625" style="138" customWidth="1"/>
    <col min="13574" max="13574" width="14.375" style="138" customWidth="1"/>
    <col min="13575" max="13575" width="13.75" style="138" customWidth="1"/>
    <col min="13576" max="13576" width="13" style="138" customWidth="1"/>
    <col min="13577" max="13577" width="14.125" style="138" customWidth="1"/>
    <col min="13578" max="13578" width="15.875" style="138" customWidth="1"/>
    <col min="13579" max="13824" width="9" style="138"/>
    <col min="13825" max="13825" width="4.75" style="138" customWidth="1"/>
    <col min="13826" max="13827" width="6.25" style="138" customWidth="1"/>
    <col min="13828" max="13828" width="31.875" style="138" customWidth="1"/>
    <col min="13829" max="13829" width="15.625" style="138" customWidth="1"/>
    <col min="13830" max="13830" width="14.375" style="138" customWidth="1"/>
    <col min="13831" max="13831" width="13.75" style="138" customWidth="1"/>
    <col min="13832" max="13832" width="13" style="138" customWidth="1"/>
    <col min="13833" max="13833" width="14.125" style="138" customWidth="1"/>
    <col min="13834" max="13834" width="15.875" style="138" customWidth="1"/>
    <col min="13835" max="14080" width="9" style="138"/>
    <col min="14081" max="14081" width="4.75" style="138" customWidth="1"/>
    <col min="14082" max="14083" width="6.25" style="138" customWidth="1"/>
    <col min="14084" max="14084" width="31.875" style="138" customWidth="1"/>
    <col min="14085" max="14085" width="15.625" style="138" customWidth="1"/>
    <col min="14086" max="14086" width="14.375" style="138" customWidth="1"/>
    <col min="14087" max="14087" width="13.75" style="138" customWidth="1"/>
    <col min="14088" max="14088" width="13" style="138" customWidth="1"/>
    <col min="14089" max="14089" width="14.125" style="138" customWidth="1"/>
    <col min="14090" max="14090" width="15.875" style="138" customWidth="1"/>
    <col min="14091" max="14336" width="9" style="138"/>
    <col min="14337" max="14337" width="4.75" style="138" customWidth="1"/>
    <col min="14338" max="14339" width="6.25" style="138" customWidth="1"/>
    <col min="14340" max="14340" width="31.875" style="138" customWidth="1"/>
    <col min="14341" max="14341" width="15.625" style="138" customWidth="1"/>
    <col min="14342" max="14342" width="14.375" style="138" customWidth="1"/>
    <col min="14343" max="14343" width="13.75" style="138" customWidth="1"/>
    <col min="14344" max="14344" width="13" style="138" customWidth="1"/>
    <col min="14345" max="14345" width="14.125" style="138" customWidth="1"/>
    <col min="14346" max="14346" width="15.875" style="138" customWidth="1"/>
    <col min="14347" max="14592" width="9" style="138"/>
    <col min="14593" max="14593" width="4.75" style="138" customWidth="1"/>
    <col min="14594" max="14595" width="6.25" style="138" customWidth="1"/>
    <col min="14596" max="14596" width="31.875" style="138" customWidth="1"/>
    <col min="14597" max="14597" width="15.625" style="138" customWidth="1"/>
    <col min="14598" max="14598" width="14.375" style="138" customWidth="1"/>
    <col min="14599" max="14599" width="13.75" style="138" customWidth="1"/>
    <col min="14600" max="14600" width="13" style="138" customWidth="1"/>
    <col min="14601" max="14601" width="14.125" style="138" customWidth="1"/>
    <col min="14602" max="14602" width="15.875" style="138" customWidth="1"/>
    <col min="14603" max="14848" width="9" style="138"/>
    <col min="14849" max="14849" width="4.75" style="138" customWidth="1"/>
    <col min="14850" max="14851" width="6.25" style="138" customWidth="1"/>
    <col min="14852" max="14852" width="31.875" style="138" customWidth="1"/>
    <col min="14853" max="14853" width="15.625" style="138" customWidth="1"/>
    <col min="14854" max="14854" width="14.375" style="138" customWidth="1"/>
    <col min="14855" max="14855" width="13.75" style="138" customWidth="1"/>
    <col min="14856" max="14856" width="13" style="138" customWidth="1"/>
    <col min="14857" max="14857" width="14.125" style="138" customWidth="1"/>
    <col min="14858" max="14858" width="15.875" style="138" customWidth="1"/>
    <col min="14859" max="15104" width="9" style="138"/>
    <col min="15105" max="15105" width="4.75" style="138" customWidth="1"/>
    <col min="15106" max="15107" width="6.25" style="138" customWidth="1"/>
    <col min="15108" max="15108" width="31.875" style="138" customWidth="1"/>
    <col min="15109" max="15109" width="15.625" style="138" customWidth="1"/>
    <col min="15110" max="15110" width="14.375" style="138" customWidth="1"/>
    <col min="15111" max="15111" width="13.75" style="138" customWidth="1"/>
    <col min="15112" max="15112" width="13" style="138" customWidth="1"/>
    <col min="15113" max="15113" width="14.125" style="138" customWidth="1"/>
    <col min="15114" max="15114" width="15.875" style="138" customWidth="1"/>
    <col min="15115" max="15360" width="9" style="138"/>
    <col min="15361" max="15361" width="4.75" style="138" customWidth="1"/>
    <col min="15362" max="15363" width="6.25" style="138" customWidth="1"/>
    <col min="15364" max="15364" width="31.875" style="138" customWidth="1"/>
    <col min="15365" max="15365" width="15.625" style="138" customWidth="1"/>
    <col min="15366" max="15366" width="14.375" style="138" customWidth="1"/>
    <col min="15367" max="15367" width="13.75" style="138" customWidth="1"/>
    <col min="15368" max="15368" width="13" style="138" customWidth="1"/>
    <col min="15369" max="15369" width="14.125" style="138" customWidth="1"/>
    <col min="15370" max="15370" width="15.875" style="138" customWidth="1"/>
    <col min="15371" max="15616" width="9" style="138"/>
    <col min="15617" max="15617" width="4.75" style="138" customWidth="1"/>
    <col min="15618" max="15619" width="6.25" style="138" customWidth="1"/>
    <col min="15620" max="15620" width="31.875" style="138" customWidth="1"/>
    <col min="15621" max="15621" width="15.625" style="138" customWidth="1"/>
    <col min="15622" max="15622" width="14.375" style="138" customWidth="1"/>
    <col min="15623" max="15623" width="13.75" style="138" customWidth="1"/>
    <col min="15624" max="15624" width="13" style="138" customWidth="1"/>
    <col min="15625" max="15625" width="14.125" style="138" customWidth="1"/>
    <col min="15626" max="15626" width="15.875" style="138" customWidth="1"/>
    <col min="15627" max="15872" width="9" style="138"/>
    <col min="15873" max="15873" width="4.75" style="138" customWidth="1"/>
    <col min="15874" max="15875" width="6.25" style="138" customWidth="1"/>
    <col min="15876" max="15876" width="31.875" style="138" customWidth="1"/>
    <col min="15877" max="15877" width="15.625" style="138" customWidth="1"/>
    <col min="15878" max="15878" width="14.375" style="138" customWidth="1"/>
    <col min="15879" max="15879" width="13.75" style="138" customWidth="1"/>
    <col min="15880" max="15880" width="13" style="138" customWidth="1"/>
    <col min="15881" max="15881" width="14.125" style="138" customWidth="1"/>
    <col min="15882" max="15882" width="15.875" style="138" customWidth="1"/>
    <col min="15883" max="16128" width="9" style="138"/>
    <col min="16129" max="16129" width="4.75" style="138" customWidth="1"/>
    <col min="16130" max="16131" width="6.25" style="138" customWidth="1"/>
    <col min="16132" max="16132" width="31.875" style="138" customWidth="1"/>
    <col min="16133" max="16133" width="15.625" style="138" customWidth="1"/>
    <col min="16134" max="16134" width="14.375" style="138" customWidth="1"/>
    <col min="16135" max="16135" width="13.75" style="138" customWidth="1"/>
    <col min="16136" max="16136" width="13" style="138" customWidth="1"/>
    <col min="16137" max="16137" width="14.125" style="138" customWidth="1"/>
    <col min="16138" max="16138" width="15.875" style="138" customWidth="1"/>
    <col min="16139" max="16384" width="9" style="138"/>
  </cols>
  <sheetData>
    <row r="1" spans="1:10" s="128" customFormat="1" ht="16.5" customHeight="1" x14ac:dyDescent="0.25">
      <c r="A1" s="203" t="s">
        <v>502</v>
      </c>
      <c r="B1" s="204"/>
      <c r="C1" s="204"/>
      <c r="D1" s="205"/>
      <c r="E1" s="206" t="s">
        <v>503</v>
      </c>
      <c r="F1" s="207"/>
      <c r="G1" s="206" t="s">
        <v>504</v>
      </c>
      <c r="H1" s="207"/>
      <c r="I1" s="206" t="s">
        <v>505</v>
      </c>
      <c r="J1" s="207"/>
    </row>
    <row r="2" spans="1:10" s="128" customFormat="1" ht="16.5" customHeight="1" x14ac:dyDescent="0.25">
      <c r="A2" s="153" t="s">
        <v>141</v>
      </c>
      <c r="B2" s="130" t="s">
        <v>142</v>
      </c>
      <c r="C2" s="130" t="s">
        <v>143</v>
      </c>
      <c r="D2" s="131" t="s">
        <v>506</v>
      </c>
      <c r="E2" s="132" t="s">
        <v>507</v>
      </c>
      <c r="F2" s="132" t="s">
        <v>508</v>
      </c>
      <c r="G2" s="132" t="s">
        <v>507</v>
      </c>
      <c r="H2" s="132" t="s">
        <v>508</v>
      </c>
      <c r="I2" s="132" t="s">
        <v>507</v>
      </c>
      <c r="J2" s="132" t="s">
        <v>508</v>
      </c>
    </row>
    <row r="3" spans="1:10" s="128" customFormat="1" ht="16.149999999999999" customHeight="1" x14ac:dyDescent="0.25">
      <c r="A3" s="133" t="s">
        <v>272</v>
      </c>
      <c r="B3" s="130" t="s">
        <v>272</v>
      </c>
      <c r="C3" s="130" t="s">
        <v>272</v>
      </c>
      <c r="D3" s="134" t="s">
        <v>509</v>
      </c>
      <c r="E3" s="135">
        <v>86294530</v>
      </c>
      <c r="F3" s="135">
        <v>424678410</v>
      </c>
      <c r="G3" s="135">
        <v>78712038</v>
      </c>
      <c r="H3" s="135">
        <v>309897913</v>
      </c>
      <c r="I3" s="135">
        <v>7582492</v>
      </c>
      <c r="J3" s="136">
        <v>114780497</v>
      </c>
    </row>
    <row r="4" spans="1:10" x14ac:dyDescent="0.25">
      <c r="A4" s="133" t="s">
        <v>272</v>
      </c>
      <c r="B4" s="137" t="s">
        <v>272</v>
      </c>
      <c r="C4" s="137" t="s">
        <v>272</v>
      </c>
      <c r="D4" s="134" t="s">
        <v>510</v>
      </c>
      <c r="E4" s="135">
        <v>86174530</v>
      </c>
      <c r="F4" s="135">
        <v>423318410</v>
      </c>
      <c r="G4" s="135">
        <v>78592038</v>
      </c>
      <c r="H4" s="135">
        <v>308537913</v>
      </c>
      <c r="I4" s="135">
        <v>7582492</v>
      </c>
      <c r="J4" s="136">
        <v>114780497</v>
      </c>
    </row>
    <row r="5" spans="1:10" x14ac:dyDescent="0.25">
      <c r="A5" s="133" t="s">
        <v>511</v>
      </c>
      <c r="B5" s="137" t="s">
        <v>272</v>
      </c>
      <c r="C5" s="137" t="s">
        <v>272</v>
      </c>
      <c r="D5" s="134" t="s">
        <v>512</v>
      </c>
      <c r="E5" s="135">
        <v>60231457</v>
      </c>
      <c r="F5" s="135">
        <v>214036490</v>
      </c>
      <c r="G5" s="135">
        <v>60231457</v>
      </c>
      <c r="H5" s="135">
        <v>212390953</v>
      </c>
      <c r="I5" s="135">
        <v>0</v>
      </c>
      <c r="J5" s="136">
        <v>1645537</v>
      </c>
    </row>
    <row r="6" spans="1:10" x14ac:dyDescent="0.25">
      <c r="A6" s="133" t="s">
        <v>511</v>
      </c>
      <c r="B6" s="137" t="s">
        <v>511</v>
      </c>
      <c r="C6" s="137" t="s">
        <v>272</v>
      </c>
      <c r="D6" s="134" t="s">
        <v>513</v>
      </c>
      <c r="E6" s="135">
        <v>152667</v>
      </c>
      <c r="F6" s="135">
        <v>1300346</v>
      </c>
      <c r="G6" s="135">
        <v>152667</v>
      </c>
      <c r="H6" s="135">
        <v>1300346</v>
      </c>
      <c r="I6" s="135">
        <v>0</v>
      </c>
      <c r="J6" s="136">
        <v>0</v>
      </c>
    </row>
    <row r="7" spans="1:10" x14ac:dyDescent="0.25">
      <c r="A7" s="133" t="s">
        <v>511</v>
      </c>
      <c r="B7" s="137" t="s">
        <v>511</v>
      </c>
      <c r="C7" s="137" t="s">
        <v>511</v>
      </c>
      <c r="D7" s="134" t="s">
        <v>514</v>
      </c>
      <c r="E7" s="135">
        <v>152667</v>
      </c>
      <c r="F7" s="135">
        <v>1300346</v>
      </c>
      <c r="G7" s="135">
        <v>152667</v>
      </c>
      <c r="H7" s="135">
        <v>1300346</v>
      </c>
      <c r="I7" s="135">
        <v>0</v>
      </c>
      <c r="J7" s="136">
        <v>0</v>
      </c>
    </row>
    <row r="8" spans="1:10" x14ac:dyDescent="0.25">
      <c r="A8" s="133" t="s">
        <v>511</v>
      </c>
      <c r="B8" s="137" t="s">
        <v>515</v>
      </c>
      <c r="C8" s="137" t="s">
        <v>272</v>
      </c>
      <c r="D8" s="134" t="s">
        <v>516</v>
      </c>
      <c r="E8" s="135">
        <v>41484300</v>
      </c>
      <c r="F8" s="135">
        <v>75834320</v>
      </c>
      <c r="G8" s="135">
        <v>41484300</v>
      </c>
      <c r="H8" s="135">
        <v>75834320</v>
      </c>
      <c r="I8" s="135">
        <v>0</v>
      </c>
      <c r="J8" s="136">
        <v>0</v>
      </c>
    </row>
    <row r="9" spans="1:10" x14ac:dyDescent="0.25">
      <c r="A9" s="133" t="s">
        <v>511</v>
      </c>
      <c r="B9" s="137" t="s">
        <v>515</v>
      </c>
      <c r="C9" s="137" t="s">
        <v>511</v>
      </c>
      <c r="D9" s="134" t="s">
        <v>276</v>
      </c>
      <c r="E9" s="135">
        <v>41484300</v>
      </c>
      <c r="F9" s="135">
        <v>75834320</v>
      </c>
      <c r="G9" s="135">
        <v>41484300</v>
      </c>
      <c r="H9" s="135">
        <v>75834320</v>
      </c>
      <c r="I9" s="135">
        <v>0</v>
      </c>
      <c r="J9" s="136">
        <v>0</v>
      </c>
    </row>
    <row r="10" spans="1:10" x14ac:dyDescent="0.25">
      <c r="A10" s="133" t="s">
        <v>511</v>
      </c>
      <c r="B10" s="137" t="s">
        <v>517</v>
      </c>
      <c r="C10" s="137" t="s">
        <v>272</v>
      </c>
      <c r="D10" s="134" t="s">
        <v>518</v>
      </c>
      <c r="E10" s="135">
        <v>1017616</v>
      </c>
      <c r="F10" s="135">
        <v>8590424</v>
      </c>
      <c r="G10" s="135">
        <v>1017616</v>
      </c>
      <c r="H10" s="135">
        <v>8590424</v>
      </c>
      <c r="I10" s="135">
        <v>0</v>
      </c>
      <c r="J10" s="136">
        <v>0</v>
      </c>
    </row>
    <row r="11" spans="1:10" x14ac:dyDescent="0.25">
      <c r="A11" s="133" t="s">
        <v>511</v>
      </c>
      <c r="B11" s="137" t="s">
        <v>517</v>
      </c>
      <c r="C11" s="137" t="s">
        <v>511</v>
      </c>
      <c r="D11" s="134" t="s">
        <v>519</v>
      </c>
      <c r="E11" s="135">
        <v>1017616</v>
      </c>
      <c r="F11" s="135">
        <v>8590424</v>
      </c>
      <c r="G11" s="135">
        <v>1017616</v>
      </c>
      <c r="H11" s="135">
        <v>8590424</v>
      </c>
      <c r="I11" s="135">
        <v>0</v>
      </c>
      <c r="J11" s="136">
        <v>0</v>
      </c>
    </row>
    <row r="12" spans="1:10" x14ac:dyDescent="0.25">
      <c r="A12" s="133" t="s">
        <v>511</v>
      </c>
      <c r="B12" s="137" t="s">
        <v>520</v>
      </c>
      <c r="C12" s="137" t="s">
        <v>272</v>
      </c>
      <c r="D12" s="134" t="s">
        <v>521</v>
      </c>
      <c r="E12" s="135">
        <v>671827</v>
      </c>
      <c r="F12" s="135">
        <v>4270827</v>
      </c>
      <c r="G12" s="135">
        <v>671827</v>
      </c>
      <c r="H12" s="135">
        <v>4270827</v>
      </c>
      <c r="I12" s="135">
        <v>0</v>
      </c>
      <c r="J12" s="136">
        <v>0</v>
      </c>
    </row>
    <row r="13" spans="1:10" x14ac:dyDescent="0.25">
      <c r="A13" s="133" t="s">
        <v>511</v>
      </c>
      <c r="B13" s="137" t="s">
        <v>520</v>
      </c>
      <c r="C13" s="137" t="s">
        <v>511</v>
      </c>
      <c r="D13" s="134" t="s">
        <v>280</v>
      </c>
      <c r="E13" s="135">
        <v>671827</v>
      </c>
      <c r="F13" s="135">
        <v>4270827</v>
      </c>
      <c r="G13" s="135">
        <v>671827</v>
      </c>
      <c r="H13" s="135">
        <v>4270827</v>
      </c>
      <c r="I13" s="135">
        <v>0</v>
      </c>
      <c r="J13" s="136">
        <v>0</v>
      </c>
    </row>
    <row r="14" spans="1:10" x14ac:dyDescent="0.25">
      <c r="A14" s="133" t="s">
        <v>511</v>
      </c>
      <c r="B14" s="137" t="s">
        <v>522</v>
      </c>
      <c r="C14" s="137" t="s">
        <v>272</v>
      </c>
      <c r="D14" s="134" t="s">
        <v>523</v>
      </c>
      <c r="E14" s="135">
        <v>1170198</v>
      </c>
      <c r="F14" s="135">
        <v>15705078</v>
      </c>
      <c r="G14" s="135">
        <v>1170198</v>
      </c>
      <c r="H14" s="135">
        <v>15705078</v>
      </c>
      <c r="I14" s="135">
        <v>0</v>
      </c>
      <c r="J14" s="136">
        <v>0</v>
      </c>
    </row>
    <row r="15" spans="1:10" x14ac:dyDescent="0.25">
      <c r="A15" s="133" t="s">
        <v>511</v>
      </c>
      <c r="B15" s="137" t="s">
        <v>522</v>
      </c>
      <c r="C15" s="137" t="s">
        <v>511</v>
      </c>
      <c r="D15" s="134" t="s">
        <v>524</v>
      </c>
      <c r="E15" s="135">
        <v>452102</v>
      </c>
      <c r="F15" s="135">
        <v>4349855</v>
      </c>
      <c r="G15" s="135">
        <v>452102</v>
      </c>
      <c r="H15" s="135">
        <v>4349855</v>
      </c>
      <c r="I15" s="135">
        <v>0</v>
      </c>
      <c r="J15" s="136">
        <v>0</v>
      </c>
    </row>
    <row r="16" spans="1:10" x14ac:dyDescent="0.25">
      <c r="A16" s="133" t="s">
        <v>511</v>
      </c>
      <c r="B16" s="137" t="s">
        <v>522</v>
      </c>
      <c r="C16" s="137" t="s">
        <v>515</v>
      </c>
      <c r="D16" s="134" t="s">
        <v>525</v>
      </c>
      <c r="E16" s="135">
        <v>718096</v>
      </c>
      <c r="F16" s="135">
        <v>11355223</v>
      </c>
      <c r="G16" s="135">
        <v>718096</v>
      </c>
      <c r="H16" s="135">
        <v>11355223</v>
      </c>
      <c r="I16" s="135">
        <v>0</v>
      </c>
      <c r="J16" s="136">
        <v>0</v>
      </c>
    </row>
    <row r="17" spans="1:10" x14ac:dyDescent="0.25">
      <c r="A17" s="133" t="s">
        <v>511</v>
      </c>
      <c r="B17" s="137" t="s">
        <v>526</v>
      </c>
      <c r="C17" s="137" t="s">
        <v>272</v>
      </c>
      <c r="D17" s="134" t="s">
        <v>527</v>
      </c>
      <c r="E17" s="135">
        <v>15734849</v>
      </c>
      <c r="F17" s="135">
        <v>108335495</v>
      </c>
      <c r="G17" s="135">
        <v>15734849</v>
      </c>
      <c r="H17" s="135">
        <v>106689958</v>
      </c>
      <c r="I17" s="135">
        <v>0</v>
      </c>
      <c r="J17" s="136">
        <v>1645537</v>
      </c>
    </row>
    <row r="18" spans="1:10" x14ac:dyDescent="0.25">
      <c r="A18" s="133" t="s">
        <v>511</v>
      </c>
      <c r="B18" s="137" t="s">
        <v>526</v>
      </c>
      <c r="C18" s="137" t="s">
        <v>511</v>
      </c>
      <c r="D18" s="134" t="s">
        <v>530</v>
      </c>
      <c r="E18" s="135">
        <v>15734849</v>
      </c>
      <c r="F18" s="135">
        <v>108335495</v>
      </c>
      <c r="G18" s="135">
        <v>15734849</v>
      </c>
      <c r="H18" s="135">
        <v>106689958</v>
      </c>
      <c r="I18" s="135">
        <v>0</v>
      </c>
      <c r="J18" s="136">
        <v>1645537</v>
      </c>
    </row>
    <row r="19" spans="1:10" x14ac:dyDescent="0.25">
      <c r="A19" s="133" t="s">
        <v>531</v>
      </c>
      <c r="B19" s="137" t="s">
        <v>272</v>
      </c>
      <c r="C19" s="137" t="s">
        <v>272</v>
      </c>
      <c r="D19" s="134" t="s">
        <v>532</v>
      </c>
      <c r="E19" s="135">
        <v>64226</v>
      </c>
      <c r="F19" s="135">
        <v>672762</v>
      </c>
      <c r="G19" s="135">
        <v>64226</v>
      </c>
      <c r="H19" s="135">
        <v>672762</v>
      </c>
      <c r="I19" s="135">
        <v>0</v>
      </c>
      <c r="J19" s="136">
        <v>0</v>
      </c>
    </row>
    <row r="20" spans="1:10" x14ac:dyDescent="0.25">
      <c r="A20" s="133" t="s">
        <v>531</v>
      </c>
      <c r="B20" s="137" t="s">
        <v>511</v>
      </c>
      <c r="C20" s="137" t="s">
        <v>272</v>
      </c>
      <c r="D20" s="134" t="s">
        <v>533</v>
      </c>
      <c r="E20" s="135">
        <v>64226</v>
      </c>
      <c r="F20" s="135">
        <v>543450</v>
      </c>
      <c r="G20" s="135">
        <v>64226</v>
      </c>
      <c r="H20" s="135">
        <v>543450</v>
      </c>
      <c r="I20" s="135">
        <v>0</v>
      </c>
      <c r="J20" s="136">
        <v>0</v>
      </c>
    </row>
    <row r="21" spans="1:10" x14ac:dyDescent="0.25">
      <c r="A21" s="133" t="s">
        <v>531</v>
      </c>
      <c r="B21" s="137" t="s">
        <v>511</v>
      </c>
      <c r="C21" s="137" t="s">
        <v>511</v>
      </c>
      <c r="D21" s="134" t="s">
        <v>534</v>
      </c>
      <c r="E21" s="135">
        <v>64226</v>
      </c>
      <c r="F21" s="135">
        <v>543450</v>
      </c>
      <c r="G21" s="135">
        <v>64226</v>
      </c>
      <c r="H21" s="135">
        <v>543450</v>
      </c>
      <c r="I21" s="135">
        <v>0</v>
      </c>
      <c r="J21" s="136">
        <v>0</v>
      </c>
    </row>
    <row r="22" spans="1:10" x14ac:dyDescent="0.25">
      <c r="A22" s="133" t="s">
        <v>531</v>
      </c>
      <c r="B22" s="137" t="s">
        <v>515</v>
      </c>
      <c r="C22" s="137" t="s">
        <v>272</v>
      </c>
      <c r="D22" s="134" t="s">
        <v>535</v>
      </c>
      <c r="E22" s="135">
        <v>0</v>
      </c>
      <c r="F22" s="135">
        <v>110000</v>
      </c>
      <c r="G22" s="135">
        <v>0</v>
      </c>
      <c r="H22" s="135">
        <v>110000</v>
      </c>
      <c r="I22" s="135">
        <v>0</v>
      </c>
      <c r="J22" s="136">
        <v>0</v>
      </c>
    </row>
    <row r="23" spans="1:10" x14ac:dyDescent="0.25">
      <c r="A23" s="133" t="s">
        <v>531</v>
      </c>
      <c r="B23" s="137" t="s">
        <v>515</v>
      </c>
      <c r="C23" s="137" t="s">
        <v>511</v>
      </c>
      <c r="D23" s="134" t="s">
        <v>536</v>
      </c>
      <c r="E23" s="135">
        <v>0</v>
      </c>
      <c r="F23" s="135">
        <v>110000</v>
      </c>
      <c r="G23" s="135">
        <v>0</v>
      </c>
      <c r="H23" s="135">
        <v>110000</v>
      </c>
      <c r="I23" s="135">
        <v>0</v>
      </c>
      <c r="J23" s="136">
        <v>0</v>
      </c>
    </row>
    <row r="24" spans="1:10" x14ac:dyDescent="0.25">
      <c r="A24" s="133" t="s">
        <v>531</v>
      </c>
      <c r="B24" s="137" t="s">
        <v>531</v>
      </c>
      <c r="C24" s="137" t="s">
        <v>272</v>
      </c>
      <c r="D24" s="134" t="s">
        <v>537</v>
      </c>
      <c r="E24" s="135">
        <v>0</v>
      </c>
      <c r="F24" s="135">
        <v>19312</v>
      </c>
      <c r="G24" s="135">
        <v>0</v>
      </c>
      <c r="H24" s="135">
        <v>19312</v>
      </c>
      <c r="I24" s="135">
        <v>0</v>
      </c>
      <c r="J24" s="136">
        <v>0</v>
      </c>
    </row>
    <row r="25" spans="1:10" x14ac:dyDescent="0.25">
      <c r="A25" s="133" t="s">
        <v>531</v>
      </c>
      <c r="B25" s="137" t="s">
        <v>531</v>
      </c>
      <c r="C25" s="137" t="s">
        <v>511</v>
      </c>
      <c r="D25" s="134" t="s">
        <v>538</v>
      </c>
      <c r="E25" s="135">
        <v>0</v>
      </c>
      <c r="F25" s="135">
        <v>19312</v>
      </c>
      <c r="G25" s="135">
        <v>0</v>
      </c>
      <c r="H25" s="135">
        <v>19312</v>
      </c>
      <c r="I25" s="135">
        <v>0</v>
      </c>
      <c r="J25" s="136">
        <v>0</v>
      </c>
    </row>
    <row r="26" spans="1:10" x14ac:dyDescent="0.25">
      <c r="A26" s="133" t="s">
        <v>517</v>
      </c>
      <c r="B26" s="137" t="s">
        <v>272</v>
      </c>
      <c r="C26" s="137" t="s">
        <v>272</v>
      </c>
      <c r="D26" s="134" t="s">
        <v>539</v>
      </c>
      <c r="E26" s="135">
        <v>5232425</v>
      </c>
      <c r="F26" s="135">
        <v>33480470</v>
      </c>
      <c r="G26" s="135">
        <v>5232425</v>
      </c>
      <c r="H26" s="135">
        <v>33464127</v>
      </c>
      <c r="I26" s="135">
        <v>0</v>
      </c>
      <c r="J26" s="136">
        <v>16343</v>
      </c>
    </row>
    <row r="27" spans="1:10" x14ac:dyDescent="0.25">
      <c r="A27" s="133" t="s">
        <v>517</v>
      </c>
      <c r="B27" s="137" t="s">
        <v>511</v>
      </c>
      <c r="C27" s="137" t="s">
        <v>272</v>
      </c>
      <c r="D27" s="134" t="s">
        <v>540</v>
      </c>
      <c r="E27" s="135">
        <v>26500</v>
      </c>
      <c r="F27" s="135">
        <v>147600</v>
      </c>
      <c r="G27" s="135">
        <v>26500</v>
      </c>
      <c r="H27" s="135">
        <v>147600</v>
      </c>
      <c r="I27" s="135">
        <v>0</v>
      </c>
      <c r="J27" s="136">
        <v>0</v>
      </c>
    </row>
    <row r="28" spans="1:10" x14ac:dyDescent="0.25">
      <c r="A28" s="133" t="s">
        <v>517</v>
      </c>
      <c r="B28" s="137" t="s">
        <v>511</v>
      </c>
      <c r="C28" s="137" t="s">
        <v>515</v>
      </c>
      <c r="D28" s="134" t="s">
        <v>541</v>
      </c>
      <c r="E28" s="135">
        <v>26500</v>
      </c>
      <c r="F28" s="135">
        <v>147600</v>
      </c>
      <c r="G28" s="135">
        <v>26500</v>
      </c>
      <c r="H28" s="135">
        <v>147600</v>
      </c>
      <c r="I28" s="135">
        <v>0</v>
      </c>
      <c r="J28" s="136">
        <v>0</v>
      </c>
    </row>
    <row r="29" spans="1:10" x14ac:dyDescent="0.25">
      <c r="A29" s="133" t="s">
        <v>517</v>
      </c>
      <c r="B29" s="137" t="s">
        <v>515</v>
      </c>
      <c r="C29" s="137" t="s">
        <v>272</v>
      </c>
      <c r="D29" s="134" t="s">
        <v>542</v>
      </c>
      <c r="E29" s="135">
        <v>5205925</v>
      </c>
      <c r="F29" s="135">
        <v>33332870</v>
      </c>
      <c r="G29" s="135">
        <v>5205925</v>
      </c>
      <c r="H29" s="135">
        <v>33316527</v>
      </c>
      <c r="I29" s="135">
        <v>0</v>
      </c>
      <c r="J29" s="136">
        <v>16343</v>
      </c>
    </row>
    <row r="30" spans="1:10" x14ac:dyDescent="0.25">
      <c r="A30" s="133" t="s">
        <v>517</v>
      </c>
      <c r="B30" s="137" t="s">
        <v>515</v>
      </c>
      <c r="C30" s="137" t="s">
        <v>517</v>
      </c>
      <c r="D30" s="134" t="s">
        <v>543</v>
      </c>
      <c r="E30" s="135">
        <v>0</v>
      </c>
      <c r="F30" s="135">
        <v>38</v>
      </c>
      <c r="G30" s="135">
        <v>0</v>
      </c>
      <c r="H30" s="135">
        <v>38</v>
      </c>
      <c r="I30" s="135">
        <v>0</v>
      </c>
      <c r="J30" s="136">
        <v>0</v>
      </c>
    </row>
    <row r="31" spans="1:10" x14ac:dyDescent="0.25">
      <c r="A31" s="133" t="s">
        <v>517</v>
      </c>
      <c r="B31" s="137" t="s">
        <v>515</v>
      </c>
      <c r="C31" s="137" t="s">
        <v>544</v>
      </c>
      <c r="D31" s="134" t="s">
        <v>545</v>
      </c>
      <c r="E31" s="135">
        <v>4559548</v>
      </c>
      <c r="F31" s="135">
        <v>26621873</v>
      </c>
      <c r="G31" s="135">
        <v>4559548</v>
      </c>
      <c r="H31" s="135">
        <v>26605530</v>
      </c>
      <c r="I31" s="135">
        <v>0</v>
      </c>
      <c r="J31" s="136">
        <v>16343</v>
      </c>
    </row>
    <row r="32" spans="1:10" x14ac:dyDescent="0.25">
      <c r="A32" s="133" t="s">
        <v>517</v>
      </c>
      <c r="B32" s="137" t="s">
        <v>515</v>
      </c>
      <c r="C32" s="137" t="s">
        <v>546</v>
      </c>
      <c r="D32" s="134" t="s">
        <v>547</v>
      </c>
      <c r="E32" s="135">
        <v>646377</v>
      </c>
      <c r="F32" s="135">
        <v>6710959</v>
      </c>
      <c r="G32" s="135">
        <v>646377</v>
      </c>
      <c r="H32" s="135">
        <v>6710959</v>
      </c>
      <c r="I32" s="135">
        <v>0</v>
      </c>
      <c r="J32" s="136">
        <v>0</v>
      </c>
    </row>
    <row r="33" spans="1:10" x14ac:dyDescent="0.25">
      <c r="A33" s="133" t="s">
        <v>520</v>
      </c>
      <c r="B33" s="137" t="s">
        <v>272</v>
      </c>
      <c r="C33" s="137" t="s">
        <v>272</v>
      </c>
      <c r="D33" s="134" t="s">
        <v>548</v>
      </c>
      <c r="E33" s="135">
        <v>203503</v>
      </c>
      <c r="F33" s="135">
        <v>1561879</v>
      </c>
      <c r="G33" s="135">
        <v>203503</v>
      </c>
      <c r="H33" s="135">
        <v>1561879</v>
      </c>
      <c r="I33" s="135">
        <v>0</v>
      </c>
      <c r="J33" s="136">
        <v>0</v>
      </c>
    </row>
    <row r="34" spans="1:10" x14ac:dyDescent="0.25">
      <c r="A34" s="133" t="s">
        <v>520</v>
      </c>
      <c r="B34" s="137" t="s">
        <v>511</v>
      </c>
      <c r="C34" s="137" t="s">
        <v>272</v>
      </c>
      <c r="D34" s="134" t="s">
        <v>549</v>
      </c>
      <c r="E34" s="135">
        <v>203503</v>
      </c>
      <c r="F34" s="135">
        <v>1561879</v>
      </c>
      <c r="G34" s="135">
        <v>203503</v>
      </c>
      <c r="H34" s="135">
        <v>1561879</v>
      </c>
      <c r="I34" s="135">
        <v>0</v>
      </c>
      <c r="J34" s="136">
        <v>0</v>
      </c>
    </row>
    <row r="35" spans="1:10" x14ac:dyDescent="0.25">
      <c r="A35" s="133" t="s">
        <v>520</v>
      </c>
      <c r="B35" s="137" t="s">
        <v>511</v>
      </c>
      <c r="C35" s="137" t="s">
        <v>511</v>
      </c>
      <c r="D35" s="134" t="s">
        <v>550</v>
      </c>
      <c r="E35" s="135">
        <v>72933</v>
      </c>
      <c r="F35" s="135">
        <v>184933</v>
      </c>
      <c r="G35" s="135">
        <v>72933</v>
      </c>
      <c r="H35" s="135">
        <v>184933</v>
      </c>
      <c r="I35" s="135">
        <v>0</v>
      </c>
      <c r="J35" s="136">
        <v>0</v>
      </c>
    </row>
    <row r="36" spans="1:10" x14ac:dyDescent="0.25">
      <c r="A36" s="133" t="s">
        <v>520</v>
      </c>
      <c r="B36" s="137" t="s">
        <v>511</v>
      </c>
      <c r="C36" s="137" t="s">
        <v>515</v>
      </c>
      <c r="D36" s="134" t="s">
        <v>551</v>
      </c>
      <c r="E36" s="135">
        <v>130570</v>
      </c>
      <c r="F36" s="135">
        <v>1376946</v>
      </c>
      <c r="G36" s="135">
        <v>130570</v>
      </c>
      <c r="H36" s="135">
        <v>1376946</v>
      </c>
      <c r="I36" s="135">
        <v>0</v>
      </c>
      <c r="J36" s="136">
        <v>0</v>
      </c>
    </row>
    <row r="37" spans="1:10" x14ac:dyDescent="0.25">
      <c r="A37" s="133" t="s">
        <v>522</v>
      </c>
      <c r="B37" s="137" t="s">
        <v>272</v>
      </c>
      <c r="C37" s="137" t="s">
        <v>272</v>
      </c>
      <c r="D37" s="134" t="s">
        <v>552</v>
      </c>
      <c r="E37" s="135">
        <v>0</v>
      </c>
      <c r="F37" s="135">
        <v>200000</v>
      </c>
      <c r="G37" s="135">
        <v>0</v>
      </c>
      <c r="H37" s="135">
        <v>200000</v>
      </c>
      <c r="I37" s="135">
        <v>0</v>
      </c>
      <c r="J37" s="136">
        <v>0</v>
      </c>
    </row>
    <row r="38" spans="1:10" x14ac:dyDescent="0.25">
      <c r="A38" s="133" t="s">
        <v>522</v>
      </c>
      <c r="B38" s="137" t="s">
        <v>511</v>
      </c>
      <c r="C38" s="137" t="s">
        <v>272</v>
      </c>
      <c r="D38" s="134" t="s">
        <v>553</v>
      </c>
      <c r="E38" s="135">
        <v>0</v>
      </c>
      <c r="F38" s="135">
        <v>200000</v>
      </c>
      <c r="G38" s="135">
        <v>0</v>
      </c>
      <c r="H38" s="135">
        <v>200000</v>
      </c>
      <c r="I38" s="135">
        <v>0</v>
      </c>
      <c r="J38" s="136">
        <v>0</v>
      </c>
    </row>
    <row r="39" spans="1:10" x14ac:dyDescent="0.25">
      <c r="A39" s="133" t="s">
        <v>522</v>
      </c>
      <c r="B39" s="137" t="s">
        <v>511</v>
      </c>
      <c r="C39" s="137" t="s">
        <v>511</v>
      </c>
      <c r="D39" s="134" t="s">
        <v>554</v>
      </c>
      <c r="E39" s="135">
        <v>0</v>
      </c>
      <c r="F39" s="135">
        <v>200000</v>
      </c>
      <c r="G39" s="135">
        <v>0</v>
      </c>
      <c r="H39" s="135">
        <v>200000</v>
      </c>
      <c r="I39" s="135">
        <v>0</v>
      </c>
      <c r="J39" s="136">
        <v>0</v>
      </c>
    </row>
    <row r="40" spans="1:10" x14ac:dyDescent="0.25">
      <c r="A40" s="133" t="s">
        <v>555</v>
      </c>
      <c r="B40" s="137" t="s">
        <v>272</v>
      </c>
      <c r="C40" s="137" t="s">
        <v>272</v>
      </c>
      <c r="D40" s="134" t="s">
        <v>556</v>
      </c>
      <c r="E40" s="135">
        <v>10065504</v>
      </c>
      <c r="F40" s="135">
        <v>137440220</v>
      </c>
      <c r="G40" s="135">
        <v>2498291</v>
      </c>
      <c r="H40" s="135">
        <v>33097290</v>
      </c>
      <c r="I40" s="135">
        <v>7567213</v>
      </c>
      <c r="J40" s="136">
        <v>104342930</v>
      </c>
    </row>
    <row r="41" spans="1:10" x14ac:dyDescent="0.25">
      <c r="A41" s="133" t="s">
        <v>555</v>
      </c>
      <c r="B41" s="137" t="s">
        <v>511</v>
      </c>
      <c r="C41" s="137" t="s">
        <v>272</v>
      </c>
      <c r="D41" s="134" t="s">
        <v>559</v>
      </c>
      <c r="E41" s="135">
        <v>10065504</v>
      </c>
      <c r="F41" s="135">
        <v>137440220</v>
      </c>
      <c r="G41" s="135">
        <v>2498291</v>
      </c>
      <c r="H41" s="135">
        <v>33097290</v>
      </c>
      <c r="I41" s="135">
        <v>7567213</v>
      </c>
      <c r="J41" s="136">
        <v>104342930</v>
      </c>
    </row>
    <row r="42" spans="1:10" x14ac:dyDescent="0.25">
      <c r="A42" s="133" t="s">
        <v>555</v>
      </c>
      <c r="B42" s="137" t="s">
        <v>511</v>
      </c>
      <c r="C42" s="137" t="s">
        <v>511</v>
      </c>
      <c r="D42" s="134" t="s">
        <v>560</v>
      </c>
      <c r="E42" s="135">
        <v>0</v>
      </c>
      <c r="F42" s="135">
        <v>2489422</v>
      </c>
      <c r="G42" s="135">
        <v>0</v>
      </c>
      <c r="H42" s="135">
        <v>2489422</v>
      </c>
      <c r="I42" s="135">
        <v>0</v>
      </c>
      <c r="J42" s="136">
        <v>0</v>
      </c>
    </row>
    <row r="43" spans="1:10" x14ac:dyDescent="0.25">
      <c r="A43" s="133" t="s">
        <v>555</v>
      </c>
      <c r="B43" s="137" t="s">
        <v>511</v>
      </c>
      <c r="C43" s="137" t="s">
        <v>515</v>
      </c>
      <c r="D43" s="134" t="s">
        <v>561</v>
      </c>
      <c r="E43" s="135">
        <v>10065504</v>
      </c>
      <c r="F43" s="135">
        <v>134950798</v>
      </c>
      <c r="G43" s="135">
        <v>2498291</v>
      </c>
      <c r="H43" s="135">
        <v>30607868</v>
      </c>
      <c r="I43" s="135">
        <v>7567213</v>
      </c>
      <c r="J43" s="136">
        <v>104342930</v>
      </c>
    </row>
    <row r="44" spans="1:10" x14ac:dyDescent="0.25">
      <c r="A44" s="133" t="s">
        <v>564</v>
      </c>
      <c r="B44" s="137" t="s">
        <v>272</v>
      </c>
      <c r="C44" s="137" t="s">
        <v>272</v>
      </c>
      <c r="D44" s="134" t="s">
        <v>565</v>
      </c>
      <c r="E44" s="135">
        <v>10377415</v>
      </c>
      <c r="F44" s="135">
        <v>35926589</v>
      </c>
      <c r="G44" s="135">
        <v>10362136</v>
      </c>
      <c r="H44" s="135">
        <v>27150902</v>
      </c>
      <c r="I44" s="135">
        <v>15279</v>
      </c>
      <c r="J44" s="136">
        <v>8775687</v>
      </c>
    </row>
    <row r="45" spans="1:10" x14ac:dyDescent="0.25">
      <c r="A45" s="133" t="s">
        <v>564</v>
      </c>
      <c r="B45" s="137" t="s">
        <v>511</v>
      </c>
      <c r="C45" s="137" t="s">
        <v>272</v>
      </c>
      <c r="D45" s="134" t="s">
        <v>566</v>
      </c>
      <c r="E45" s="135">
        <v>30000</v>
      </c>
      <c r="F45" s="135">
        <v>1011000</v>
      </c>
      <c r="G45" s="135">
        <v>30000</v>
      </c>
      <c r="H45" s="135">
        <v>1011000</v>
      </c>
      <c r="I45" s="135">
        <v>0</v>
      </c>
      <c r="J45" s="136">
        <v>0</v>
      </c>
    </row>
    <row r="46" spans="1:10" x14ac:dyDescent="0.25">
      <c r="A46" s="133" t="s">
        <v>564</v>
      </c>
      <c r="B46" s="137" t="s">
        <v>511</v>
      </c>
      <c r="C46" s="137" t="s">
        <v>511</v>
      </c>
      <c r="D46" s="134" t="s">
        <v>567</v>
      </c>
      <c r="E46" s="135">
        <v>30000</v>
      </c>
      <c r="F46" s="135">
        <v>1011000</v>
      </c>
      <c r="G46" s="135">
        <v>30000</v>
      </c>
      <c r="H46" s="135">
        <v>1011000</v>
      </c>
      <c r="I46" s="135">
        <v>0</v>
      </c>
      <c r="J46" s="136">
        <v>0</v>
      </c>
    </row>
    <row r="47" spans="1:10" x14ac:dyDescent="0.25">
      <c r="A47" s="133" t="s">
        <v>564</v>
      </c>
      <c r="B47" s="137" t="s">
        <v>515</v>
      </c>
      <c r="C47" s="137" t="s">
        <v>272</v>
      </c>
      <c r="D47" s="134" t="s">
        <v>568</v>
      </c>
      <c r="E47" s="135">
        <v>10347415</v>
      </c>
      <c r="F47" s="135">
        <v>34915589</v>
      </c>
      <c r="G47" s="135">
        <v>10332136</v>
      </c>
      <c r="H47" s="135">
        <v>26139902</v>
      </c>
      <c r="I47" s="135">
        <v>15279</v>
      </c>
      <c r="J47" s="136">
        <v>8775687</v>
      </c>
    </row>
    <row r="48" spans="1:10" x14ac:dyDescent="0.25">
      <c r="A48" s="133" t="s">
        <v>564</v>
      </c>
      <c r="B48" s="137" t="s">
        <v>515</v>
      </c>
      <c r="C48" s="137" t="s">
        <v>511</v>
      </c>
      <c r="D48" s="134" t="s">
        <v>569</v>
      </c>
      <c r="E48" s="135">
        <v>10296</v>
      </c>
      <c r="F48" s="135">
        <v>45122</v>
      </c>
      <c r="G48" s="135">
        <v>10296</v>
      </c>
      <c r="H48" s="135">
        <v>45122</v>
      </c>
      <c r="I48" s="135">
        <v>0</v>
      </c>
      <c r="J48" s="136">
        <v>0</v>
      </c>
    </row>
    <row r="49" spans="1:10" x14ac:dyDescent="0.25">
      <c r="A49" s="133" t="s">
        <v>564</v>
      </c>
      <c r="B49" s="137" t="s">
        <v>515</v>
      </c>
      <c r="C49" s="137" t="s">
        <v>517</v>
      </c>
      <c r="D49" s="134" t="s">
        <v>570</v>
      </c>
      <c r="E49" s="135">
        <v>10138791</v>
      </c>
      <c r="F49" s="135">
        <v>28733242</v>
      </c>
      <c r="G49" s="135">
        <v>10123512</v>
      </c>
      <c r="H49" s="135">
        <v>20166549</v>
      </c>
      <c r="I49" s="135">
        <v>15279</v>
      </c>
      <c r="J49" s="136">
        <v>8566693</v>
      </c>
    </row>
    <row r="50" spans="1:10" x14ac:dyDescent="0.25">
      <c r="A50" s="133" t="s">
        <v>564</v>
      </c>
      <c r="B50" s="137" t="s">
        <v>515</v>
      </c>
      <c r="C50" s="137" t="s">
        <v>571</v>
      </c>
      <c r="D50" s="134" t="s">
        <v>572</v>
      </c>
      <c r="E50" s="135">
        <v>198328</v>
      </c>
      <c r="F50" s="135">
        <v>6137225</v>
      </c>
      <c r="G50" s="135">
        <v>198328</v>
      </c>
      <c r="H50" s="135">
        <v>5928231</v>
      </c>
      <c r="I50" s="135">
        <v>0</v>
      </c>
      <c r="J50" s="136">
        <v>208994</v>
      </c>
    </row>
    <row r="51" spans="1:10" x14ac:dyDescent="0.25">
      <c r="A51" s="133" t="s">
        <v>272</v>
      </c>
      <c r="B51" s="137" t="s">
        <v>272</v>
      </c>
      <c r="C51" s="137" t="s">
        <v>272</v>
      </c>
      <c r="D51" s="134" t="s">
        <v>573</v>
      </c>
      <c r="E51" s="135">
        <v>120000</v>
      </c>
      <c r="F51" s="135">
        <v>1360000</v>
      </c>
      <c r="G51" s="135">
        <v>120000</v>
      </c>
      <c r="H51" s="135">
        <v>1360000</v>
      </c>
      <c r="I51" s="135">
        <v>0</v>
      </c>
      <c r="J51" s="136">
        <v>0</v>
      </c>
    </row>
    <row r="52" spans="1:10" x14ac:dyDescent="0.25">
      <c r="A52" s="133" t="s">
        <v>520</v>
      </c>
      <c r="B52" s="137" t="s">
        <v>272</v>
      </c>
      <c r="C52" s="137" t="s">
        <v>272</v>
      </c>
      <c r="D52" s="134" t="s">
        <v>548</v>
      </c>
      <c r="E52" s="135">
        <v>120000</v>
      </c>
      <c r="F52" s="135">
        <v>1360000</v>
      </c>
      <c r="G52" s="135">
        <v>120000</v>
      </c>
      <c r="H52" s="135">
        <v>1360000</v>
      </c>
      <c r="I52" s="135">
        <v>0</v>
      </c>
      <c r="J52" s="136">
        <v>0</v>
      </c>
    </row>
    <row r="53" spans="1:10" x14ac:dyDescent="0.25">
      <c r="A53" s="133" t="s">
        <v>520</v>
      </c>
      <c r="B53" s="137" t="s">
        <v>515</v>
      </c>
      <c r="C53" s="137" t="s">
        <v>272</v>
      </c>
      <c r="D53" s="134" t="s">
        <v>575</v>
      </c>
      <c r="E53" s="135">
        <v>120000</v>
      </c>
      <c r="F53" s="135">
        <v>1360000</v>
      </c>
      <c r="G53" s="135">
        <v>120000</v>
      </c>
      <c r="H53" s="135">
        <v>1360000</v>
      </c>
      <c r="I53" s="135">
        <v>0</v>
      </c>
      <c r="J53" s="136">
        <v>0</v>
      </c>
    </row>
    <row r="54" spans="1:10" x14ac:dyDescent="0.25">
      <c r="A54" s="133" t="s">
        <v>520</v>
      </c>
      <c r="B54" s="137" t="s">
        <v>515</v>
      </c>
      <c r="C54" s="137" t="s">
        <v>511</v>
      </c>
      <c r="D54" s="134" t="s">
        <v>576</v>
      </c>
      <c r="E54" s="135">
        <v>120000</v>
      </c>
      <c r="F54" s="135">
        <v>1360000</v>
      </c>
      <c r="G54" s="135">
        <v>120000</v>
      </c>
      <c r="H54" s="135">
        <v>1360000</v>
      </c>
      <c r="I54" s="135">
        <v>0</v>
      </c>
      <c r="J54" s="136">
        <v>0</v>
      </c>
    </row>
    <row r="55" spans="1:10" x14ac:dyDescent="0.25">
      <c r="A55" s="133" t="s">
        <v>272</v>
      </c>
      <c r="B55" s="137" t="s">
        <v>272</v>
      </c>
      <c r="C55" s="137" t="s">
        <v>272</v>
      </c>
      <c r="D55" s="134" t="s">
        <v>577</v>
      </c>
      <c r="E55" s="135">
        <v>86294530</v>
      </c>
      <c r="F55" s="135">
        <v>424678410</v>
      </c>
      <c r="G55" s="135" t="s">
        <v>272</v>
      </c>
      <c r="H55" s="135" t="s">
        <v>272</v>
      </c>
      <c r="I55" s="135" t="s">
        <v>272</v>
      </c>
      <c r="J55" s="136" t="s">
        <v>272</v>
      </c>
    </row>
    <row r="57" spans="1:10" x14ac:dyDescent="0.25">
      <c r="A57" s="203" t="s">
        <v>502</v>
      </c>
      <c r="B57" s="204"/>
      <c r="C57" s="204"/>
      <c r="D57" s="205"/>
      <c r="E57" s="206" t="s">
        <v>503</v>
      </c>
      <c r="F57" s="207"/>
      <c r="G57" s="206" t="s">
        <v>578</v>
      </c>
      <c r="H57" s="207"/>
      <c r="I57" s="206" t="s">
        <v>579</v>
      </c>
      <c r="J57" s="207"/>
    </row>
    <row r="58" spans="1:10" x14ac:dyDescent="0.25">
      <c r="A58" s="153" t="s">
        <v>141</v>
      </c>
      <c r="B58" s="130" t="s">
        <v>142</v>
      </c>
      <c r="C58" s="130" t="s">
        <v>143</v>
      </c>
      <c r="D58" s="131" t="s">
        <v>506</v>
      </c>
      <c r="E58" s="132" t="s">
        <v>507</v>
      </c>
      <c r="F58" s="132" t="s">
        <v>508</v>
      </c>
      <c r="G58" s="132" t="s">
        <v>507</v>
      </c>
      <c r="H58" s="132" t="s">
        <v>508</v>
      </c>
      <c r="I58" s="132" t="s">
        <v>507</v>
      </c>
      <c r="J58" s="132" t="s">
        <v>508</v>
      </c>
    </row>
    <row r="59" spans="1:10" x14ac:dyDescent="0.25">
      <c r="A59" s="133" t="s">
        <v>272</v>
      </c>
      <c r="B59" s="130" t="s">
        <v>272</v>
      </c>
      <c r="C59" s="130" t="s">
        <v>272</v>
      </c>
      <c r="D59" s="134" t="s">
        <v>509</v>
      </c>
      <c r="E59" s="135">
        <v>48718975</v>
      </c>
      <c r="F59" s="135">
        <v>309148302</v>
      </c>
      <c r="G59" s="135">
        <v>39699239</v>
      </c>
      <c r="H59" s="135">
        <v>236270131</v>
      </c>
      <c r="I59" s="135">
        <v>9019736</v>
      </c>
      <c r="J59" s="136">
        <v>72878171</v>
      </c>
    </row>
    <row r="60" spans="1:10" x14ac:dyDescent="0.25">
      <c r="A60" s="133" t="s">
        <v>272</v>
      </c>
      <c r="B60" s="137" t="s">
        <v>272</v>
      </c>
      <c r="C60" s="137" t="s">
        <v>272</v>
      </c>
      <c r="D60" s="134" t="s">
        <v>510</v>
      </c>
      <c r="E60" s="135">
        <v>36857896</v>
      </c>
      <c r="F60" s="135">
        <v>254644431</v>
      </c>
      <c r="G60" s="135">
        <v>35097423</v>
      </c>
      <c r="H60" s="135">
        <v>229893704</v>
      </c>
      <c r="I60" s="135">
        <v>1760473</v>
      </c>
      <c r="J60" s="136">
        <v>24750727</v>
      </c>
    </row>
    <row r="61" spans="1:10" x14ac:dyDescent="0.25">
      <c r="A61" s="133" t="s">
        <v>511</v>
      </c>
      <c r="B61" s="137" t="s">
        <v>272</v>
      </c>
      <c r="C61" s="137" t="s">
        <v>272</v>
      </c>
      <c r="D61" s="134" t="s">
        <v>580</v>
      </c>
      <c r="E61" s="135">
        <v>12562974</v>
      </c>
      <c r="F61" s="135">
        <v>99067394</v>
      </c>
      <c r="G61" s="135">
        <v>12541979</v>
      </c>
      <c r="H61" s="135">
        <v>95994798</v>
      </c>
      <c r="I61" s="135">
        <v>20995</v>
      </c>
      <c r="J61" s="136">
        <v>3072596</v>
      </c>
    </row>
    <row r="62" spans="1:10" x14ac:dyDescent="0.25">
      <c r="A62" s="133" t="s">
        <v>511</v>
      </c>
      <c r="B62" s="137" t="s">
        <v>581</v>
      </c>
      <c r="C62" s="137" t="s">
        <v>272</v>
      </c>
      <c r="D62" s="134" t="s">
        <v>582</v>
      </c>
      <c r="E62" s="135">
        <v>2712843</v>
      </c>
      <c r="F62" s="135">
        <v>25994284</v>
      </c>
      <c r="G62" s="135">
        <v>2712843</v>
      </c>
      <c r="H62" s="135">
        <v>24029587</v>
      </c>
      <c r="I62" s="135">
        <v>0</v>
      </c>
      <c r="J62" s="136">
        <v>1964697</v>
      </c>
    </row>
    <row r="63" spans="1:10" x14ac:dyDescent="0.25">
      <c r="A63" s="133" t="s">
        <v>511</v>
      </c>
      <c r="B63" s="137" t="s">
        <v>581</v>
      </c>
      <c r="C63" s="137" t="s">
        <v>511</v>
      </c>
      <c r="D63" s="134" t="s">
        <v>583</v>
      </c>
      <c r="E63" s="135">
        <v>2168175</v>
      </c>
      <c r="F63" s="135">
        <v>19859034</v>
      </c>
      <c r="G63" s="135">
        <v>2168175</v>
      </c>
      <c r="H63" s="135">
        <v>19859034</v>
      </c>
      <c r="I63" s="135">
        <v>0</v>
      </c>
      <c r="J63" s="136">
        <v>0</v>
      </c>
    </row>
    <row r="64" spans="1:10" x14ac:dyDescent="0.25">
      <c r="A64" s="133" t="s">
        <v>511</v>
      </c>
      <c r="B64" s="137" t="s">
        <v>581</v>
      </c>
      <c r="C64" s="137" t="s">
        <v>515</v>
      </c>
      <c r="D64" s="134" t="s">
        <v>584</v>
      </c>
      <c r="E64" s="135">
        <v>49183</v>
      </c>
      <c r="F64" s="135">
        <v>249883</v>
      </c>
      <c r="G64" s="135">
        <v>49183</v>
      </c>
      <c r="H64" s="135">
        <v>249883</v>
      </c>
      <c r="I64" s="135">
        <v>0</v>
      </c>
      <c r="J64" s="136">
        <v>0</v>
      </c>
    </row>
    <row r="65" spans="1:10" x14ac:dyDescent="0.25">
      <c r="A65" s="133" t="s">
        <v>511</v>
      </c>
      <c r="B65" s="137" t="s">
        <v>581</v>
      </c>
      <c r="C65" s="137" t="s">
        <v>531</v>
      </c>
      <c r="D65" s="134" t="s">
        <v>585</v>
      </c>
      <c r="E65" s="135">
        <v>76084</v>
      </c>
      <c r="F65" s="135">
        <v>891088</v>
      </c>
      <c r="G65" s="135">
        <v>76084</v>
      </c>
      <c r="H65" s="135">
        <v>891088</v>
      </c>
      <c r="I65" s="135">
        <v>0</v>
      </c>
      <c r="J65" s="136">
        <v>0</v>
      </c>
    </row>
    <row r="66" spans="1:10" x14ac:dyDescent="0.25">
      <c r="A66" s="133" t="s">
        <v>511</v>
      </c>
      <c r="B66" s="137" t="s">
        <v>581</v>
      </c>
      <c r="C66" s="137" t="s">
        <v>517</v>
      </c>
      <c r="D66" s="134" t="s">
        <v>586</v>
      </c>
      <c r="E66" s="135">
        <v>5644</v>
      </c>
      <c r="F66" s="135">
        <v>27010</v>
      </c>
      <c r="G66" s="135">
        <v>5644</v>
      </c>
      <c r="H66" s="135">
        <v>27010</v>
      </c>
      <c r="I66" s="135">
        <v>0</v>
      </c>
      <c r="J66" s="136">
        <v>0</v>
      </c>
    </row>
    <row r="67" spans="1:10" x14ac:dyDescent="0.25">
      <c r="A67" s="133" t="s">
        <v>511</v>
      </c>
      <c r="B67" s="137" t="s">
        <v>581</v>
      </c>
      <c r="C67" s="137" t="s">
        <v>587</v>
      </c>
      <c r="D67" s="134" t="s">
        <v>588</v>
      </c>
      <c r="E67" s="135">
        <v>413757</v>
      </c>
      <c r="F67" s="135">
        <v>4967269</v>
      </c>
      <c r="G67" s="135">
        <v>413757</v>
      </c>
      <c r="H67" s="135">
        <v>3002572</v>
      </c>
      <c r="I67" s="135">
        <v>0</v>
      </c>
      <c r="J67" s="136">
        <v>1964697</v>
      </c>
    </row>
    <row r="68" spans="1:10" x14ac:dyDescent="0.25">
      <c r="A68" s="133" t="s">
        <v>511</v>
      </c>
      <c r="B68" s="137" t="s">
        <v>589</v>
      </c>
      <c r="C68" s="137" t="s">
        <v>272</v>
      </c>
      <c r="D68" s="134" t="s">
        <v>590</v>
      </c>
      <c r="E68" s="135">
        <v>7375197</v>
      </c>
      <c r="F68" s="135">
        <v>46381402</v>
      </c>
      <c r="G68" s="135">
        <v>7354202</v>
      </c>
      <c r="H68" s="135">
        <v>45273503</v>
      </c>
      <c r="I68" s="135">
        <v>20995</v>
      </c>
      <c r="J68" s="136">
        <v>1107899</v>
      </c>
    </row>
    <row r="69" spans="1:10" x14ac:dyDescent="0.25">
      <c r="A69" s="133" t="s">
        <v>511</v>
      </c>
      <c r="B69" s="137" t="s">
        <v>589</v>
      </c>
      <c r="C69" s="137" t="s">
        <v>515</v>
      </c>
      <c r="D69" s="134" t="s">
        <v>591</v>
      </c>
      <c r="E69" s="135">
        <v>4430076</v>
      </c>
      <c r="F69" s="135">
        <v>32737279</v>
      </c>
      <c r="G69" s="135">
        <v>4430076</v>
      </c>
      <c r="H69" s="135">
        <v>32698019</v>
      </c>
      <c r="I69" s="135">
        <v>0</v>
      </c>
      <c r="J69" s="136">
        <v>39260</v>
      </c>
    </row>
    <row r="70" spans="1:10" x14ac:dyDescent="0.25">
      <c r="A70" s="133" t="s">
        <v>511</v>
      </c>
      <c r="B70" s="137" t="s">
        <v>589</v>
      </c>
      <c r="C70" s="137" t="s">
        <v>531</v>
      </c>
      <c r="D70" s="134" t="s">
        <v>592</v>
      </c>
      <c r="E70" s="135">
        <v>4918</v>
      </c>
      <c r="F70" s="135">
        <v>59062</v>
      </c>
      <c r="G70" s="135">
        <v>4918</v>
      </c>
      <c r="H70" s="135">
        <v>59062</v>
      </c>
      <c r="I70" s="135">
        <v>0</v>
      </c>
      <c r="J70" s="136">
        <v>0</v>
      </c>
    </row>
    <row r="71" spans="1:10" x14ac:dyDescent="0.25">
      <c r="A71" s="133" t="s">
        <v>511</v>
      </c>
      <c r="B71" s="137" t="s">
        <v>589</v>
      </c>
      <c r="C71" s="137" t="s">
        <v>517</v>
      </c>
      <c r="D71" s="134" t="s">
        <v>593</v>
      </c>
      <c r="E71" s="135">
        <v>4617</v>
      </c>
      <c r="F71" s="135">
        <v>10978</v>
      </c>
      <c r="G71" s="135">
        <v>4617</v>
      </c>
      <c r="H71" s="135">
        <v>10978</v>
      </c>
      <c r="I71" s="135">
        <v>0</v>
      </c>
      <c r="J71" s="136">
        <v>0</v>
      </c>
    </row>
    <row r="72" spans="1:10" x14ac:dyDescent="0.25">
      <c r="A72" s="133" t="s">
        <v>511</v>
      </c>
      <c r="B72" s="137" t="s">
        <v>589</v>
      </c>
      <c r="C72" s="137" t="s">
        <v>587</v>
      </c>
      <c r="D72" s="134" t="s">
        <v>594</v>
      </c>
      <c r="E72" s="135">
        <v>1940700</v>
      </c>
      <c r="F72" s="135">
        <v>5818010</v>
      </c>
      <c r="G72" s="135">
        <v>1940700</v>
      </c>
      <c r="H72" s="135">
        <v>5724621</v>
      </c>
      <c r="I72" s="135">
        <v>0</v>
      </c>
      <c r="J72" s="136">
        <v>93389</v>
      </c>
    </row>
    <row r="73" spans="1:10" x14ac:dyDescent="0.25">
      <c r="A73" s="133" t="s">
        <v>511</v>
      </c>
      <c r="B73" s="137" t="s">
        <v>589</v>
      </c>
      <c r="C73" s="137" t="s">
        <v>522</v>
      </c>
      <c r="D73" s="134" t="s">
        <v>595</v>
      </c>
      <c r="E73" s="135">
        <v>994886</v>
      </c>
      <c r="F73" s="135">
        <v>7756073</v>
      </c>
      <c r="G73" s="135">
        <v>973891</v>
      </c>
      <c r="H73" s="135">
        <v>6780823</v>
      </c>
      <c r="I73" s="135">
        <v>20995</v>
      </c>
      <c r="J73" s="136">
        <v>975250</v>
      </c>
    </row>
    <row r="74" spans="1:10" x14ac:dyDescent="0.25">
      <c r="A74" s="133" t="s">
        <v>511</v>
      </c>
      <c r="B74" s="137" t="s">
        <v>596</v>
      </c>
      <c r="C74" s="137" t="s">
        <v>272</v>
      </c>
      <c r="D74" s="134" t="s">
        <v>597</v>
      </c>
      <c r="E74" s="135">
        <v>475675</v>
      </c>
      <c r="F74" s="135">
        <v>5587895</v>
      </c>
      <c r="G74" s="135">
        <v>475675</v>
      </c>
      <c r="H74" s="135">
        <v>5587895</v>
      </c>
      <c r="I74" s="135">
        <v>0</v>
      </c>
      <c r="J74" s="136">
        <v>0</v>
      </c>
    </row>
    <row r="75" spans="1:10" x14ac:dyDescent="0.25">
      <c r="A75" s="133" t="s">
        <v>511</v>
      </c>
      <c r="B75" s="137" t="s">
        <v>596</v>
      </c>
      <c r="C75" s="137" t="s">
        <v>515</v>
      </c>
      <c r="D75" s="134" t="s">
        <v>598</v>
      </c>
      <c r="E75" s="135">
        <v>475675</v>
      </c>
      <c r="F75" s="135">
        <v>5587895</v>
      </c>
      <c r="G75" s="135">
        <v>475675</v>
      </c>
      <c r="H75" s="135">
        <v>5587895</v>
      </c>
      <c r="I75" s="135">
        <v>0</v>
      </c>
      <c r="J75" s="136">
        <v>0</v>
      </c>
    </row>
    <row r="76" spans="1:10" x14ac:dyDescent="0.25">
      <c r="A76" s="133" t="s">
        <v>511</v>
      </c>
      <c r="B76" s="137" t="s">
        <v>599</v>
      </c>
      <c r="C76" s="137" t="s">
        <v>272</v>
      </c>
      <c r="D76" s="134" t="s">
        <v>600</v>
      </c>
      <c r="E76" s="135">
        <v>1999259</v>
      </c>
      <c r="F76" s="135">
        <v>21103813</v>
      </c>
      <c r="G76" s="135">
        <v>1999259</v>
      </c>
      <c r="H76" s="135">
        <v>21103813</v>
      </c>
      <c r="I76" s="135">
        <v>0</v>
      </c>
      <c r="J76" s="136">
        <v>0</v>
      </c>
    </row>
    <row r="77" spans="1:10" x14ac:dyDescent="0.25">
      <c r="A77" s="133" t="s">
        <v>511</v>
      </c>
      <c r="B77" s="137" t="s">
        <v>599</v>
      </c>
      <c r="C77" s="137" t="s">
        <v>511</v>
      </c>
      <c r="D77" s="134" t="s">
        <v>583</v>
      </c>
      <c r="E77" s="135">
        <v>761259</v>
      </c>
      <c r="F77" s="135">
        <v>5761813</v>
      </c>
      <c r="G77" s="135">
        <v>761259</v>
      </c>
      <c r="H77" s="135">
        <v>5761813</v>
      </c>
      <c r="I77" s="135">
        <v>0</v>
      </c>
      <c r="J77" s="136">
        <v>0</v>
      </c>
    </row>
    <row r="78" spans="1:10" x14ac:dyDescent="0.25">
      <c r="A78" s="133" t="s">
        <v>511</v>
      </c>
      <c r="B78" s="137" t="s">
        <v>599</v>
      </c>
      <c r="C78" s="137" t="s">
        <v>515</v>
      </c>
      <c r="D78" s="134" t="s">
        <v>601</v>
      </c>
      <c r="E78" s="135">
        <v>1238000</v>
      </c>
      <c r="F78" s="135">
        <v>15342000</v>
      </c>
      <c r="G78" s="135">
        <v>1238000</v>
      </c>
      <c r="H78" s="135">
        <v>15342000</v>
      </c>
      <c r="I78" s="135">
        <v>0</v>
      </c>
      <c r="J78" s="136">
        <v>0</v>
      </c>
    </row>
    <row r="79" spans="1:10" x14ac:dyDescent="0.25">
      <c r="A79" s="133" t="s">
        <v>515</v>
      </c>
      <c r="B79" s="137" t="s">
        <v>272</v>
      </c>
      <c r="C79" s="137" t="s">
        <v>272</v>
      </c>
      <c r="D79" s="134" t="s">
        <v>602</v>
      </c>
      <c r="E79" s="135">
        <v>1437160</v>
      </c>
      <c r="F79" s="135">
        <v>8691548</v>
      </c>
      <c r="G79" s="135">
        <v>1437160</v>
      </c>
      <c r="H79" s="135">
        <v>8691548</v>
      </c>
      <c r="I79" s="135">
        <v>0</v>
      </c>
      <c r="J79" s="136">
        <v>0</v>
      </c>
    </row>
    <row r="80" spans="1:10" x14ac:dyDescent="0.25">
      <c r="A80" s="133" t="s">
        <v>515</v>
      </c>
      <c r="B80" s="137" t="s">
        <v>603</v>
      </c>
      <c r="C80" s="137" t="s">
        <v>272</v>
      </c>
      <c r="D80" s="134" t="s">
        <v>604</v>
      </c>
      <c r="E80" s="135">
        <v>557670</v>
      </c>
      <c r="F80" s="135">
        <v>4512058</v>
      </c>
      <c r="G80" s="135">
        <v>557670</v>
      </c>
      <c r="H80" s="135">
        <v>4512058</v>
      </c>
      <c r="I80" s="135">
        <v>0</v>
      </c>
      <c r="J80" s="136">
        <v>0</v>
      </c>
    </row>
    <row r="81" spans="1:10" x14ac:dyDescent="0.25">
      <c r="A81" s="133" t="s">
        <v>515</v>
      </c>
      <c r="B81" s="137" t="s">
        <v>603</v>
      </c>
      <c r="C81" s="137" t="s">
        <v>515</v>
      </c>
      <c r="D81" s="134" t="s">
        <v>677</v>
      </c>
      <c r="E81" s="135">
        <v>47480</v>
      </c>
      <c r="F81" s="135">
        <v>61102</v>
      </c>
      <c r="G81" s="135">
        <v>47480</v>
      </c>
      <c r="H81" s="135">
        <v>61102</v>
      </c>
      <c r="I81" s="135">
        <v>0</v>
      </c>
      <c r="J81" s="136">
        <v>0</v>
      </c>
    </row>
    <row r="82" spans="1:10" x14ac:dyDescent="0.25">
      <c r="A82" s="133" t="s">
        <v>515</v>
      </c>
      <c r="B82" s="137" t="s">
        <v>603</v>
      </c>
      <c r="C82" s="137" t="s">
        <v>531</v>
      </c>
      <c r="D82" s="134" t="s">
        <v>605</v>
      </c>
      <c r="E82" s="135">
        <v>510190</v>
      </c>
      <c r="F82" s="135">
        <v>4450956</v>
      </c>
      <c r="G82" s="135">
        <v>510190</v>
      </c>
      <c r="H82" s="135">
        <v>4450956</v>
      </c>
      <c r="I82" s="135">
        <v>0</v>
      </c>
      <c r="J82" s="136">
        <v>0</v>
      </c>
    </row>
    <row r="83" spans="1:10" x14ac:dyDescent="0.25">
      <c r="A83" s="133" t="s">
        <v>515</v>
      </c>
      <c r="B83" s="137" t="s">
        <v>606</v>
      </c>
      <c r="C83" s="137" t="s">
        <v>272</v>
      </c>
      <c r="D83" s="134" t="s">
        <v>607</v>
      </c>
      <c r="E83" s="135">
        <v>879490</v>
      </c>
      <c r="F83" s="135">
        <v>4179490</v>
      </c>
      <c r="G83" s="135">
        <v>879490</v>
      </c>
      <c r="H83" s="135">
        <v>4179490</v>
      </c>
      <c r="I83" s="135">
        <v>0</v>
      </c>
      <c r="J83" s="136">
        <v>0</v>
      </c>
    </row>
    <row r="84" spans="1:10" x14ac:dyDescent="0.25">
      <c r="A84" s="133" t="s">
        <v>515</v>
      </c>
      <c r="B84" s="137" t="s">
        <v>606</v>
      </c>
      <c r="C84" s="137" t="s">
        <v>515</v>
      </c>
      <c r="D84" s="134" t="s">
        <v>608</v>
      </c>
      <c r="E84" s="135">
        <v>879490</v>
      </c>
      <c r="F84" s="135">
        <v>4179490</v>
      </c>
      <c r="G84" s="135">
        <v>879490</v>
      </c>
      <c r="H84" s="135">
        <v>4179490</v>
      </c>
      <c r="I84" s="135">
        <v>0</v>
      </c>
      <c r="J84" s="136">
        <v>0</v>
      </c>
    </row>
    <row r="85" spans="1:10" x14ac:dyDescent="0.25">
      <c r="A85" s="133" t="s">
        <v>531</v>
      </c>
      <c r="B85" s="137" t="s">
        <v>272</v>
      </c>
      <c r="C85" s="137" t="s">
        <v>272</v>
      </c>
      <c r="D85" s="134" t="s">
        <v>609</v>
      </c>
      <c r="E85" s="135">
        <v>6563705</v>
      </c>
      <c r="F85" s="135">
        <v>46287620</v>
      </c>
      <c r="G85" s="135">
        <v>4824227</v>
      </c>
      <c r="H85" s="135">
        <v>26426096</v>
      </c>
      <c r="I85" s="135">
        <v>1739478</v>
      </c>
      <c r="J85" s="136">
        <v>19861524</v>
      </c>
    </row>
    <row r="86" spans="1:10" x14ac:dyDescent="0.25">
      <c r="A86" s="133" t="s">
        <v>531</v>
      </c>
      <c r="B86" s="137" t="s">
        <v>610</v>
      </c>
      <c r="C86" s="137" t="s">
        <v>272</v>
      </c>
      <c r="D86" s="134" t="s">
        <v>611</v>
      </c>
      <c r="E86" s="135">
        <v>472025</v>
      </c>
      <c r="F86" s="135">
        <v>4340226</v>
      </c>
      <c r="G86" s="135">
        <v>472025</v>
      </c>
      <c r="H86" s="135">
        <v>4340226</v>
      </c>
      <c r="I86" s="135">
        <v>0</v>
      </c>
      <c r="J86" s="136">
        <v>0</v>
      </c>
    </row>
    <row r="87" spans="1:10" x14ac:dyDescent="0.25">
      <c r="A87" s="133" t="s">
        <v>531</v>
      </c>
      <c r="B87" s="137" t="s">
        <v>610</v>
      </c>
      <c r="C87" s="137" t="s">
        <v>515</v>
      </c>
      <c r="D87" s="134" t="s">
        <v>612</v>
      </c>
      <c r="E87" s="135">
        <v>472025</v>
      </c>
      <c r="F87" s="135">
        <v>4336290</v>
      </c>
      <c r="G87" s="135">
        <v>472025</v>
      </c>
      <c r="H87" s="135">
        <v>4336290</v>
      </c>
      <c r="I87" s="135">
        <v>0</v>
      </c>
      <c r="J87" s="136">
        <v>0</v>
      </c>
    </row>
    <row r="88" spans="1:10" x14ac:dyDescent="0.25">
      <c r="A88" s="133" t="s">
        <v>531</v>
      </c>
      <c r="B88" s="137" t="s">
        <v>610</v>
      </c>
      <c r="C88" s="137" t="s">
        <v>517</v>
      </c>
      <c r="D88" s="134" t="s">
        <v>669</v>
      </c>
      <c r="E88" s="135">
        <v>0</v>
      </c>
      <c r="F88" s="135">
        <v>3936</v>
      </c>
      <c r="G88" s="135">
        <v>0</v>
      </c>
      <c r="H88" s="135">
        <v>3936</v>
      </c>
      <c r="I88" s="135">
        <v>0</v>
      </c>
      <c r="J88" s="136">
        <v>0</v>
      </c>
    </row>
    <row r="89" spans="1:10" x14ac:dyDescent="0.25">
      <c r="A89" s="133" t="s">
        <v>531</v>
      </c>
      <c r="B89" s="137" t="s">
        <v>613</v>
      </c>
      <c r="C89" s="137" t="s">
        <v>272</v>
      </c>
      <c r="D89" s="134" t="s">
        <v>614</v>
      </c>
      <c r="E89" s="135">
        <v>3972</v>
      </c>
      <c r="F89" s="135">
        <v>58117</v>
      </c>
      <c r="G89" s="135">
        <v>3972</v>
      </c>
      <c r="H89" s="135">
        <v>58117</v>
      </c>
      <c r="I89" s="135">
        <v>0</v>
      </c>
      <c r="J89" s="136">
        <v>0</v>
      </c>
    </row>
    <row r="90" spans="1:10" x14ac:dyDescent="0.25">
      <c r="A90" s="133" t="s">
        <v>531</v>
      </c>
      <c r="B90" s="137" t="s">
        <v>613</v>
      </c>
      <c r="C90" s="137" t="s">
        <v>515</v>
      </c>
      <c r="D90" s="134" t="s">
        <v>615</v>
      </c>
      <c r="E90" s="135">
        <v>3972</v>
      </c>
      <c r="F90" s="135">
        <v>58117</v>
      </c>
      <c r="G90" s="135">
        <v>3972</v>
      </c>
      <c r="H90" s="135">
        <v>58117</v>
      </c>
      <c r="I90" s="135">
        <v>0</v>
      </c>
      <c r="J90" s="136">
        <v>0</v>
      </c>
    </row>
    <row r="91" spans="1:10" x14ac:dyDescent="0.25">
      <c r="A91" s="133" t="s">
        <v>531</v>
      </c>
      <c r="B91" s="137" t="s">
        <v>616</v>
      </c>
      <c r="C91" s="137" t="s">
        <v>272</v>
      </c>
      <c r="D91" s="134" t="s">
        <v>617</v>
      </c>
      <c r="E91" s="135">
        <v>1879366</v>
      </c>
      <c r="F91" s="135">
        <v>25106442</v>
      </c>
      <c r="G91" s="135">
        <v>1860592</v>
      </c>
      <c r="H91" s="135">
        <v>9443760</v>
      </c>
      <c r="I91" s="135">
        <v>18774</v>
      </c>
      <c r="J91" s="136">
        <v>15662682</v>
      </c>
    </row>
    <row r="92" spans="1:10" x14ac:dyDescent="0.25">
      <c r="A92" s="133" t="s">
        <v>531</v>
      </c>
      <c r="B92" s="137" t="s">
        <v>616</v>
      </c>
      <c r="C92" s="137" t="s">
        <v>515</v>
      </c>
      <c r="D92" s="134" t="s">
        <v>618</v>
      </c>
      <c r="E92" s="135">
        <v>1879366</v>
      </c>
      <c r="F92" s="135">
        <v>25106442</v>
      </c>
      <c r="G92" s="135">
        <v>1860592</v>
      </c>
      <c r="H92" s="135">
        <v>9443760</v>
      </c>
      <c r="I92" s="135">
        <v>18774</v>
      </c>
      <c r="J92" s="136">
        <v>15662682</v>
      </c>
    </row>
    <row r="93" spans="1:10" x14ac:dyDescent="0.25">
      <c r="A93" s="133" t="s">
        <v>531</v>
      </c>
      <c r="B93" s="137" t="s">
        <v>619</v>
      </c>
      <c r="C93" s="137" t="s">
        <v>272</v>
      </c>
      <c r="D93" s="134" t="s">
        <v>620</v>
      </c>
      <c r="E93" s="135">
        <v>4208342</v>
      </c>
      <c r="F93" s="135">
        <v>16782835</v>
      </c>
      <c r="G93" s="135">
        <v>2487638</v>
      </c>
      <c r="H93" s="135">
        <v>12583993</v>
      </c>
      <c r="I93" s="135">
        <v>1720704</v>
      </c>
      <c r="J93" s="136">
        <v>4198842</v>
      </c>
    </row>
    <row r="94" spans="1:10" x14ac:dyDescent="0.25">
      <c r="A94" s="133" t="s">
        <v>531</v>
      </c>
      <c r="B94" s="137" t="s">
        <v>619</v>
      </c>
      <c r="C94" s="137" t="s">
        <v>531</v>
      </c>
      <c r="D94" s="134" t="s">
        <v>621</v>
      </c>
      <c r="E94" s="135">
        <v>5600</v>
      </c>
      <c r="F94" s="135">
        <v>70872</v>
      </c>
      <c r="G94" s="135">
        <v>5600</v>
      </c>
      <c r="H94" s="135">
        <v>70872</v>
      </c>
      <c r="I94" s="135">
        <v>0</v>
      </c>
      <c r="J94" s="136">
        <v>0</v>
      </c>
    </row>
    <row r="95" spans="1:10" x14ac:dyDescent="0.25">
      <c r="A95" s="133" t="s">
        <v>531</v>
      </c>
      <c r="B95" s="137" t="s">
        <v>619</v>
      </c>
      <c r="C95" s="137" t="s">
        <v>587</v>
      </c>
      <c r="D95" s="134" t="s">
        <v>622</v>
      </c>
      <c r="E95" s="135">
        <v>3530089</v>
      </c>
      <c r="F95" s="135">
        <v>13873675</v>
      </c>
      <c r="G95" s="135">
        <v>1809385</v>
      </c>
      <c r="H95" s="135">
        <v>9674833</v>
      </c>
      <c r="I95" s="135">
        <v>1720704</v>
      </c>
      <c r="J95" s="136">
        <v>4198842</v>
      </c>
    </row>
    <row r="96" spans="1:10" x14ac:dyDescent="0.25">
      <c r="A96" s="133" t="s">
        <v>531</v>
      </c>
      <c r="B96" s="137" t="s">
        <v>619</v>
      </c>
      <c r="C96" s="137" t="s">
        <v>520</v>
      </c>
      <c r="D96" s="134" t="s">
        <v>623</v>
      </c>
      <c r="E96" s="135">
        <v>672653</v>
      </c>
      <c r="F96" s="135">
        <v>2838288</v>
      </c>
      <c r="G96" s="135">
        <v>672653</v>
      </c>
      <c r="H96" s="135">
        <v>2838288</v>
      </c>
      <c r="I96" s="135">
        <v>0</v>
      </c>
      <c r="J96" s="136">
        <v>0</v>
      </c>
    </row>
    <row r="97" spans="1:10" x14ac:dyDescent="0.25">
      <c r="A97" s="133" t="s">
        <v>517</v>
      </c>
      <c r="B97" s="137" t="s">
        <v>272</v>
      </c>
      <c r="C97" s="137" t="s">
        <v>272</v>
      </c>
      <c r="D97" s="134" t="s">
        <v>624</v>
      </c>
      <c r="E97" s="135">
        <v>2661611</v>
      </c>
      <c r="F97" s="135">
        <v>14032329</v>
      </c>
      <c r="G97" s="135">
        <v>2661611</v>
      </c>
      <c r="H97" s="135">
        <v>14032329</v>
      </c>
      <c r="I97" s="135">
        <v>0</v>
      </c>
      <c r="J97" s="136">
        <v>0</v>
      </c>
    </row>
    <row r="98" spans="1:10" x14ac:dyDescent="0.25">
      <c r="A98" s="133" t="s">
        <v>517</v>
      </c>
      <c r="B98" s="137" t="s">
        <v>625</v>
      </c>
      <c r="C98" s="137" t="s">
        <v>272</v>
      </c>
      <c r="D98" s="134" t="s">
        <v>626</v>
      </c>
      <c r="E98" s="135">
        <v>98667</v>
      </c>
      <c r="F98" s="135">
        <v>424736</v>
      </c>
      <c r="G98" s="135">
        <v>98667</v>
      </c>
      <c r="H98" s="135">
        <v>424736</v>
      </c>
      <c r="I98" s="135">
        <v>0</v>
      </c>
      <c r="J98" s="136">
        <v>0</v>
      </c>
    </row>
    <row r="99" spans="1:10" x14ac:dyDescent="0.25">
      <c r="A99" s="133" t="s">
        <v>517</v>
      </c>
      <c r="B99" s="137" t="s">
        <v>625</v>
      </c>
      <c r="C99" s="137" t="s">
        <v>515</v>
      </c>
      <c r="D99" s="134" t="s">
        <v>627</v>
      </c>
      <c r="E99" s="135">
        <v>98667</v>
      </c>
      <c r="F99" s="135">
        <v>424736</v>
      </c>
      <c r="G99" s="135">
        <v>98667</v>
      </c>
      <c r="H99" s="135">
        <v>424736</v>
      </c>
      <c r="I99" s="135">
        <v>0</v>
      </c>
      <c r="J99" s="136">
        <v>0</v>
      </c>
    </row>
    <row r="100" spans="1:10" x14ac:dyDescent="0.25">
      <c r="A100" s="133" t="s">
        <v>517</v>
      </c>
      <c r="B100" s="137" t="s">
        <v>628</v>
      </c>
      <c r="C100" s="137" t="s">
        <v>272</v>
      </c>
      <c r="D100" s="134" t="s">
        <v>629</v>
      </c>
      <c r="E100" s="135">
        <v>2562944</v>
      </c>
      <c r="F100" s="135">
        <v>13607593</v>
      </c>
      <c r="G100" s="135">
        <v>2562944</v>
      </c>
      <c r="H100" s="135">
        <v>13607593</v>
      </c>
      <c r="I100" s="135">
        <v>0</v>
      </c>
      <c r="J100" s="136">
        <v>0</v>
      </c>
    </row>
    <row r="101" spans="1:10" x14ac:dyDescent="0.25">
      <c r="A101" s="133" t="s">
        <v>517</v>
      </c>
      <c r="B101" s="137" t="s">
        <v>628</v>
      </c>
      <c r="C101" s="137" t="s">
        <v>515</v>
      </c>
      <c r="D101" s="134" t="s">
        <v>630</v>
      </c>
      <c r="E101" s="135">
        <v>2562944</v>
      </c>
      <c r="F101" s="135">
        <v>13607593</v>
      </c>
      <c r="G101" s="135">
        <v>2562944</v>
      </c>
      <c r="H101" s="135">
        <v>13607593</v>
      </c>
      <c r="I101" s="135">
        <v>0</v>
      </c>
      <c r="J101" s="136">
        <v>0</v>
      </c>
    </row>
    <row r="102" spans="1:10" x14ac:dyDescent="0.25">
      <c r="A102" s="133" t="s">
        <v>587</v>
      </c>
      <c r="B102" s="137" t="s">
        <v>272</v>
      </c>
      <c r="C102" s="137" t="s">
        <v>272</v>
      </c>
      <c r="D102" s="134" t="s">
        <v>631</v>
      </c>
      <c r="E102" s="135">
        <v>11231143</v>
      </c>
      <c r="F102" s="135">
        <v>64377039</v>
      </c>
      <c r="G102" s="135">
        <v>11231143</v>
      </c>
      <c r="H102" s="135">
        <v>62560432</v>
      </c>
      <c r="I102" s="135">
        <v>0</v>
      </c>
      <c r="J102" s="136">
        <v>1816607</v>
      </c>
    </row>
    <row r="103" spans="1:10" x14ac:dyDescent="0.25">
      <c r="A103" s="133" t="s">
        <v>587</v>
      </c>
      <c r="B103" s="137" t="s">
        <v>632</v>
      </c>
      <c r="C103" s="137" t="s">
        <v>272</v>
      </c>
      <c r="D103" s="134" t="s">
        <v>633</v>
      </c>
      <c r="E103" s="135">
        <v>1897</v>
      </c>
      <c r="F103" s="135">
        <v>139144</v>
      </c>
      <c r="G103" s="135">
        <v>1897</v>
      </c>
      <c r="H103" s="135">
        <v>133344</v>
      </c>
      <c r="I103" s="135">
        <v>0</v>
      </c>
      <c r="J103" s="136">
        <v>5800</v>
      </c>
    </row>
    <row r="104" spans="1:10" x14ac:dyDescent="0.25">
      <c r="A104" s="133" t="s">
        <v>587</v>
      </c>
      <c r="B104" s="137" t="s">
        <v>632</v>
      </c>
      <c r="C104" s="137" t="s">
        <v>515</v>
      </c>
      <c r="D104" s="134" t="s">
        <v>634</v>
      </c>
      <c r="E104" s="135">
        <v>1897</v>
      </c>
      <c r="F104" s="135">
        <v>139144</v>
      </c>
      <c r="G104" s="135">
        <v>1897</v>
      </c>
      <c r="H104" s="135">
        <v>133344</v>
      </c>
      <c r="I104" s="135">
        <v>0</v>
      </c>
      <c r="J104" s="136">
        <v>5800</v>
      </c>
    </row>
    <row r="105" spans="1:10" x14ac:dyDescent="0.25">
      <c r="A105" s="133" t="s">
        <v>587</v>
      </c>
      <c r="B105" s="137" t="s">
        <v>635</v>
      </c>
      <c r="C105" s="137" t="s">
        <v>272</v>
      </c>
      <c r="D105" s="134" t="s">
        <v>636</v>
      </c>
      <c r="E105" s="135">
        <v>11229246</v>
      </c>
      <c r="F105" s="135">
        <v>64237895</v>
      </c>
      <c r="G105" s="135">
        <v>11229246</v>
      </c>
      <c r="H105" s="135">
        <v>62427088</v>
      </c>
      <c r="I105" s="135">
        <v>0</v>
      </c>
      <c r="J105" s="136">
        <v>1810807</v>
      </c>
    </row>
    <row r="106" spans="1:10" x14ac:dyDescent="0.25">
      <c r="A106" s="133" t="s">
        <v>587</v>
      </c>
      <c r="B106" s="137" t="s">
        <v>635</v>
      </c>
      <c r="C106" s="137" t="s">
        <v>511</v>
      </c>
      <c r="D106" s="134" t="s">
        <v>583</v>
      </c>
      <c r="E106" s="135">
        <v>4783160</v>
      </c>
      <c r="F106" s="135">
        <v>45392729</v>
      </c>
      <c r="G106" s="135">
        <v>4783160</v>
      </c>
      <c r="H106" s="135">
        <v>45392729</v>
      </c>
      <c r="I106" s="135">
        <v>0</v>
      </c>
      <c r="J106" s="136">
        <v>0</v>
      </c>
    </row>
    <row r="107" spans="1:10" x14ac:dyDescent="0.25">
      <c r="A107" s="133" t="s">
        <v>587</v>
      </c>
      <c r="B107" s="137" t="s">
        <v>635</v>
      </c>
      <c r="C107" s="137" t="s">
        <v>515</v>
      </c>
      <c r="D107" s="134" t="s">
        <v>637</v>
      </c>
      <c r="E107" s="135">
        <v>56000</v>
      </c>
      <c r="F107" s="135">
        <v>253000</v>
      </c>
      <c r="G107" s="135">
        <v>56000</v>
      </c>
      <c r="H107" s="135">
        <v>253000</v>
      </c>
      <c r="I107" s="135">
        <v>0</v>
      </c>
      <c r="J107" s="136">
        <v>0</v>
      </c>
    </row>
    <row r="108" spans="1:10" x14ac:dyDescent="0.25">
      <c r="A108" s="133" t="s">
        <v>587</v>
      </c>
      <c r="B108" s="137" t="s">
        <v>635</v>
      </c>
      <c r="C108" s="137" t="s">
        <v>531</v>
      </c>
      <c r="D108" s="134" t="s">
        <v>638</v>
      </c>
      <c r="E108" s="135">
        <v>6390086</v>
      </c>
      <c r="F108" s="135">
        <v>18592166</v>
      </c>
      <c r="G108" s="135">
        <v>6390086</v>
      </c>
      <c r="H108" s="135">
        <v>16781359</v>
      </c>
      <c r="I108" s="135">
        <v>0</v>
      </c>
      <c r="J108" s="136">
        <v>1810807</v>
      </c>
    </row>
    <row r="109" spans="1:10" x14ac:dyDescent="0.25">
      <c r="A109" s="133" t="s">
        <v>520</v>
      </c>
      <c r="B109" s="137" t="s">
        <v>272</v>
      </c>
      <c r="C109" s="137" t="s">
        <v>272</v>
      </c>
      <c r="D109" s="134" t="s">
        <v>639</v>
      </c>
      <c r="E109" s="135">
        <v>2401303</v>
      </c>
      <c r="F109" s="135">
        <v>21516921</v>
      </c>
      <c r="G109" s="135">
        <v>2401303</v>
      </c>
      <c r="H109" s="135">
        <v>21516921</v>
      </c>
      <c r="I109" s="135">
        <v>0</v>
      </c>
      <c r="J109" s="136">
        <v>0</v>
      </c>
    </row>
    <row r="110" spans="1:10" x14ac:dyDescent="0.25">
      <c r="A110" s="133" t="s">
        <v>520</v>
      </c>
      <c r="B110" s="137" t="s">
        <v>640</v>
      </c>
      <c r="C110" s="137" t="s">
        <v>272</v>
      </c>
      <c r="D110" s="134" t="s">
        <v>641</v>
      </c>
      <c r="E110" s="135">
        <v>2401303</v>
      </c>
      <c r="F110" s="135">
        <v>21516921</v>
      </c>
      <c r="G110" s="135">
        <v>2401303</v>
      </c>
      <c r="H110" s="135">
        <v>21516921</v>
      </c>
      <c r="I110" s="135">
        <v>0</v>
      </c>
      <c r="J110" s="136">
        <v>0</v>
      </c>
    </row>
    <row r="111" spans="1:10" x14ac:dyDescent="0.25">
      <c r="A111" s="133" t="s">
        <v>520</v>
      </c>
      <c r="B111" s="137" t="s">
        <v>640</v>
      </c>
      <c r="C111" s="137" t="s">
        <v>511</v>
      </c>
      <c r="D111" s="134" t="s">
        <v>642</v>
      </c>
      <c r="E111" s="135">
        <v>2350022</v>
      </c>
      <c r="F111" s="135">
        <v>21157954</v>
      </c>
      <c r="G111" s="135">
        <v>2350022</v>
      </c>
      <c r="H111" s="135">
        <v>21157954</v>
      </c>
      <c r="I111" s="135">
        <v>0</v>
      </c>
      <c r="J111" s="136">
        <v>0</v>
      </c>
    </row>
    <row r="112" spans="1:10" x14ac:dyDescent="0.25">
      <c r="A112" s="133" t="s">
        <v>520</v>
      </c>
      <c r="B112" s="137" t="s">
        <v>640</v>
      </c>
      <c r="C112" s="137" t="s">
        <v>515</v>
      </c>
      <c r="D112" s="134" t="s">
        <v>643</v>
      </c>
      <c r="E112" s="135">
        <v>51281</v>
      </c>
      <c r="F112" s="135">
        <v>358967</v>
      </c>
      <c r="G112" s="135">
        <v>51281</v>
      </c>
      <c r="H112" s="135">
        <v>358967</v>
      </c>
      <c r="I112" s="135">
        <v>0</v>
      </c>
      <c r="J112" s="136">
        <v>0</v>
      </c>
    </row>
    <row r="113" spans="1:10" x14ac:dyDescent="0.25">
      <c r="A113" s="133" t="s">
        <v>526</v>
      </c>
      <c r="B113" s="137" t="s">
        <v>272</v>
      </c>
      <c r="C113" s="137" t="s">
        <v>272</v>
      </c>
      <c r="D113" s="134" t="s">
        <v>644</v>
      </c>
      <c r="E113" s="135">
        <v>0</v>
      </c>
      <c r="F113" s="135">
        <v>671580</v>
      </c>
      <c r="G113" s="135">
        <v>0</v>
      </c>
      <c r="H113" s="135">
        <v>671580</v>
      </c>
      <c r="I113" s="135">
        <v>0</v>
      </c>
      <c r="J113" s="136">
        <v>0</v>
      </c>
    </row>
    <row r="114" spans="1:10" x14ac:dyDescent="0.25">
      <c r="A114" s="133" t="s">
        <v>526</v>
      </c>
      <c r="B114" s="137" t="s">
        <v>645</v>
      </c>
      <c r="C114" s="137" t="s">
        <v>272</v>
      </c>
      <c r="D114" s="134" t="s">
        <v>395</v>
      </c>
      <c r="E114" s="135">
        <v>0</v>
      </c>
      <c r="F114" s="135">
        <v>671580</v>
      </c>
      <c r="G114" s="135">
        <v>0</v>
      </c>
      <c r="H114" s="135">
        <v>671580</v>
      </c>
      <c r="I114" s="135">
        <v>0</v>
      </c>
      <c r="J114" s="136">
        <v>0</v>
      </c>
    </row>
    <row r="115" spans="1:10" x14ac:dyDescent="0.25">
      <c r="A115" s="133" t="s">
        <v>526</v>
      </c>
      <c r="B115" s="137" t="s">
        <v>645</v>
      </c>
      <c r="C115" s="137" t="s">
        <v>515</v>
      </c>
      <c r="D115" s="134" t="s">
        <v>646</v>
      </c>
      <c r="E115" s="135">
        <v>0</v>
      </c>
      <c r="F115" s="135">
        <v>671580</v>
      </c>
      <c r="G115" s="135">
        <v>0</v>
      </c>
      <c r="H115" s="135">
        <v>671580</v>
      </c>
      <c r="I115" s="135">
        <v>0</v>
      </c>
      <c r="J115" s="136">
        <v>0</v>
      </c>
    </row>
    <row r="116" spans="1:10" x14ac:dyDescent="0.25">
      <c r="A116" s="133" t="s">
        <v>272</v>
      </c>
      <c r="B116" s="137" t="s">
        <v>272</v>
      </c>
      <c r="C116" s="137" t="s">
        <v>272</v>
      </c>
      <c r="D116" s="134" t="s">
        <v>573</v>
      </c>
      <c r="E116" s="135">
        <v>11861079</v>
      </c>
      <c r="F116" s="135">
        <v>54503871</v>
      </c>
      <c r="G116" s="135">
        <v>4601816</v>
      </c>
      <c r="H116" s="135">
        <v>6376427</v>
      </c>
      <c r="I116" s="135">
        <v>7259263</v>
      </c>
      <c r="J116" s="136">
        <v>48127444</v>
      </c>
    </row>
    <row r="117" spans="1:10" x14ac:dyDescent="0.25">
      <c r="A117" s="133" t="s">
        <v>511</v>
      </c>
      <c r="B117" s="137" t="s">
        <v>272</v>
      </c>
      <c r="C117" s="137" t="s">
        <v>272</v>
      </c>
      <c r="D117" s="134" t="s">
        <v>580</v>
      </c>
      <c r="E117" s="135">
        <v>3531709</v>
      </c>
      <c r="F117" s="135">
        <v>10903472</v>
      </c>
      <c r="G117" s="135">
        <v>3222867</v>
      </c>
      <c r="H117" s="135">
        <v>3902179</v>
      </c>
      <c r="I117" s="135">
        <v>308842</v>
      </c>
      <c r="J117" s="136">
        <v>7001293</v>
      </c>
    </row>
    <row r="118" spans="1:10" x14ac:dyDescent="0.25">
      <c r="A118" s="133" t="s">
        <v>511</v>
      </c>
      <c r="B118" s="137" t="s">
        <v>581</v>
      </c>
      <c r="C118" s="137" t="s">
        <v>272</v>
      </c>
      <c r="D118" s="134" t="s">
        <v>582</v>
      </c>
      <c r="E118" s="135">
        <v>40224</v>
      </c>
      <c r="F118" s="135">
        <v>339536</v>
      </c>
      <c r="G118" s="135">
        <v>40224</v>
      </c>
      <c r="H118" s="135">
        <v>339536</v>
      </c>
      <c r="I118" s="135">
        <v>0</v>
      </c>
      <c r="J118" s="136">
        <v>0</v>
      </c>
    </row>
    <row r="119" spans="1:10" x14ac:dyDescent="0.25">
      <c r="A119" s="133" t="s">
        <v>511</v>
      </c>
      <c r="B119" s="137" t="s">
        <v>581</v>
      </c>
      <c r="C119" s="137" t="s">
        <v>647</v>
      </c>
      <c r="D119" s="134" t="s">
        <v>648</v>
      </c>
      <c r="E119" s="135">
        <v>40224</v>
      </c>
      <c r="F119" s="135">
        <v>339536</v>
      </c>
      <c r="G119" s="135">
        <v>40224</v>
      </c>
      <c r="H119" s="135">
        <v>339536</v>
      </c>
      <c r="I119" s="135">
        <v>0</v>
      </c>
      <c r="J119" s="136">
        <v>0</v>
      </c>
    </row>
    <row r="120" spans="1:10" x14ac:dyDescent="0.25">
      <c r="A120" s="133" t="s">
        <v>511</v>
      </c>
      <c r="B120" s="137" t="s">
        <v>589</v>
      </c>
      <c r="C120" s="137" t="s">
        <v>272</v>
      </c>
      <c r="D120" s="134" t="s">
        <v>590</v>
      </c>
      <c r="E120" s="135">
        <v>3491485</v>
      </c>
      <c r="F120" s="135">
        <v>10183936</v>
      </c>
      <c r="G120" s="135">
        <v>3182643</v>
      </c>
      <c r="H120" s="135">
        <v>3182643</v>
      </c>
      <c r="I120" s="135">
        <v>308842</v>
      </c>
      <c r="J120" s="136">
        <v>7001293</v>
      </c>
    </row>
    <row r="121" spans="1:10" x14ac:dyDescent="0.25">
      <c r="A121" s="133" t="s">
        <v>511</v>
      </c>
      <c r="B121" s="137" t="s">
        <v>589</v>
      </c>
      <c r="C121" s="137" t="s">
        <v>647</v>
      </c>
      <c r="D121" s="134" t="s">
        <v>648</v>
      </c>
      <c r="E121" s="135">
        <v>3491485</v>
      </c>
      <c r="F121" s="135">
        <v>10183936</v>
      </c>
      <c r="G121" s="135">
        <v>3182643</v>
      </c>
      <c r="H121" s="135">
        <v>3182643</v>
      </c>
      <c r="I121" s="135">
        <v>308842</v>
      </c>
      <c r="J121" s="136">
        <v>7001293</v>
      </c>
    </row>
    <row r="122" spans="1:10" x14ac:dyDescent="0.25">
      <c r="A122" s="133" t="s">
        <v>511</v>
      </c>
      <c r="B122" s="137" t="s">
        <v>599</v>
      </c>
      <c r="C122" s="137" t="s">
        <v>272</v>
      </c>
      <c r="D122" s="134" t="s">
        <v>600</v>
      </c>
      <c r="E122" s="135">
        <v>0</v>
      </c>
      <c r="F122" s="135">
        <v>380000</v>
      </c>
      <c r="G122" s="135">
        <v>0</v>
      </c>
      <c r="H122" s="135">
        <v>380000</v>
      </c>
      <c r="I122" s="135">
        <v>0</v>
      </c>
      <c r="J122" s="136">
        <v>0</v>
      </c>
    </row>
    <row r="123" spans="1:10" x14ac:dyDescent="0.25">
      <c r="A123" s="133" t="s">
        <v>511</v>
      </c>
      <c r="B123" s="137" t="s">
        <v>599</v>
      </c>
      <c r="C123" s="137" t="s">
        <v>647</v>
      </c>
      <c r="D123" s="134" t="s">
        <v>648</v>
      </c>
      <c r="E123" s="135">
        <v>0</v>
      </c>
      <c r="F123" s="135">
        <v>380000</v>
      </c>
      <c r="G123" s="135">
        <v>0</v>
      </c>
      <c r="H123" s="135">
        <v>380000</v>
      </c>
      <c r="I123" s="135">
        <v>0</v>
      </c>
      <c r="J123" s="136">
        <v>0</v>
      </c>
    </row>
    <row r="124" spans="1:10" x14ac:dyDescent="0.25">
      <c r="A124" s="133" t="s">
        <v>531</v>
      </c>
      <c r="B124" s="137" t="s">
        <v>272</v>
      </c>
      <c r="C124" s="137" t="s">
        <v>272</v>
      </c>
      <c r="D124" s="134" t="s">
        <v>609</v>
      </c>
      <c r="E124" s="135">
        <v>7087001</v>
      </c>
      <c r="F124" s="135">
        <v>41262731</v>
      </c>
      <c r="G124" s="135">
        <v>136580</v>
      </c>
      <c r="H124" s="135">
        <v>136580</v>
      </c>
      <c r="I124" s="135">
        <v>6950421</v>
      </c>
      <c r="J124" s="136">
        <v>41126151</v>
      </c>
    </row>
    <row r="125" spans="1:10" x14ac:dyDescent="0.25">
      <c r="A125" s="133" t="s">
        <v>531</v>
      </c>
      <c r="B125" s="137" t="s">
        <v>610</v>
      </c>
      <c r="C125" s="137" t="s">
        <v>272</v>
      </c>
      <c r="D125" s="134" t="s">
        <v>611</v>
      </c>
      <c r="E125" s="135">
        <v>136580</v>
      </c>
      <c r="F125" s="135">
        <v>959400</v>
      </c>
      <c r="G125" s="135">
        <v>136580</v>
      </c>
      <c r="H125" s="135">
        <v>136580</v>
      </c>
      <c r="I125" s="135">
        <v>0</v>
      </c>
      <c r="J125" s="136">
        <v>822820</v>
      </c>
    </row>
    <row r="126" spans="1:10" x14ac:dyDescent="0.25">
      <c r="A126" s="133" t="s">
        <v>531</v>
      </c>
      <c r="B126" s="137" t="s">
        <v>610</v>
      </c>
      <c r="C126" s="137" t="s">
        <v>587</v>
      </c>
      <c r="D126" s="134" t="s">
        <v>678</v>
      </c>
      <c r="E126" s="135">
        <v>136580</v>
      </c>
      <c r="F126" s="135">
        <v>959400</v>
      </c>
      <c r="G126" s="135">
        <v>136580</v>
      </c>
      <c r="H126" s="135">
        <v>136580</v>
      </c>
      <c r="I126" s="135">
        <v>0</v>
      </c>
      <c r="J126" s="136">
        <v>822820</v>
      </c>
    </row>
    <row r="127" spans="1:10" x14ac:dyDescent="0.25">
      <c r="A127" s="133" t="s">
        <v>531</v>
      </c>
      <c r="B127" s="137" t="s">
        <v>616</v>
      </c>
      <c r="C127" s="137" t="s">
        <v>272</v>
      </c>
      <c r="D127" s="134" t="s">
        <v>617</v>
      </c>
      <c r="E127" s="135">
        <v>6950421</v>
      </c>
      <c r="F127" s="135">
        <v>40254249</v>
      </c>
      <c r="G127" s="135">
        <v>0</v>
      </c>
      <c r="H127" s="135">
        <v>0</v>
      </c>
      <c r="I127" s="135">
        <v>6950421</v>
      </c>
      <c r="J127" s="136">
        <v>40254249</v>
      </c>
    </row>
    <row r="128" spans="1:10" x14ac:dyDescent="0.25">
      <c r="A128" s="133" t="s">
        <v>531</v>
      </c>
      <c r="B128" s="137" t="s">
        <v>616</v>
      </c>
      <c r="C128" s="137" t="s">
        <v>531</v>
      </c>
      <c r="D128" s="134" t="s">
        <v>649</v>
      </c>
      <c r="E128" s="135">
        <v>6950421</v>
      </c>
      <c r="F128" s="135">
        <v>40254249</v>
      </c>
      <c r="G128" s="135">
        <v>0</v>
      </c>
      <c r="H128" s="135">
        <v>0</v>
      </c>
      <c r="I128" s="135">
        <v>6950421</v>
      </c>
      <c r="J128" s="136">
        <v>40254249</v>
      </c>
    </row>
    <row r="129" spans="1:10" x14ac:dyDescent="0.25">
      <c r="A129" s="133" t="s">
        <v>531</v>
      </c>
      <c r="B129" s="137" t="s">
        <v>619</v>
      </c>
      <c r="C129" s="137" t="s">
        <v>272</v>
      </c>
      <c r="D129" s="134" t="s">
        <v>620</v>
      </c>
      <c r="E129" s="135">
        <v>0</v>
      </c>
      <c r="F129" s="135">
        <v>49082</v>
      </c>
      <c r="G129" s="135">
        <v>0</v>
      </c>
      <c r="H129" s="135">
        <v>0</v>
      </c>
      <c r="I129" s="135">
        <v>0</v>
      </c>
      <c r="J129" s="136">
        <v>49082</v>
      </c>
    </row>
    <row r="130" spans="1:10" x14ac:dyDescent="0.25">
      <c r="A130" s="133" t="s">
        <v>531</v>
      </c>
      <c r="B130" s="137" t="s">
        <v>619</v>
      </c>
      <c r="C130" s="137" t="s">
        <v>526</v>
      </c>
      <c r="D130" s="134" t="s">
        <v>650</v>
      </c>
      <c r="E130" s="135">
        <v>0</v>
      </c>
      <c r="F130" s="135">
        <v>49082</v>
      </c>
      <c r="G130" s="135">
        <v>0</v>
      </c>
      <c r="H130" s="135">
        <v>0</v>
      </c>
      <c r="I130" s="135">
        <v>0</v>
      </c>
      <c r="J130" s="136">
        <v>49082</v>
      </c>
    </row>
    <row r="131" spans="1:10" x14ac:dyDescent="0.25">
      <c r="A131" s="133" t="s">
        <v>517</v>
      </c>
      <c r="B131" s="137" t="s">
        <v>272</v>
      </c>
      <c r="C131" s="137" t="s">
        <v>272</v>
      </c>
      <c r="D131" s="134" t="s">
        <v>624</v>
      </c>
      <c r="E131" s="135">
        <v>767369</v>
      </c>
      <c r="F131" s="135">
        <v>1705819</v>
      </c>
      <c r="G131" s="135">
        <v>767369</v>
      </c>
      <c r="H131" s="135">
        <v>1705819</v>
      </c>
      <c r="I131" s="135">
        <v>0</v>
      </c>
      <c r="J131" s="136">
        <v>0</v>
      </c>
    </row>
    <row r="132" spans="1:10" x14ac:dyDescent="0.25">
      <c r="A132" s="133" t="s">
        <v>517</v>
      </c>
      <c r="B132" s="137" t="s">
        <v>628</v>
      </c>
      <c r="C132" s="137" t="s">
        <v>272</v>
      </c>
      <c r="D132" s="134" t="s">
        <v>629</v>
      </c>
      <c r="E132" s="135">
        <v>767369</v>
      </c>
      <c r="F132" s="135">
        <v>1705819</v>
      </c>
      <c r="G132" s="135">
        <v>767369</v>
      </c>
      <c r="H132" s="135">
        <v>1705819</v>
      </c>
      <c r="I132" s="135">
        <v>0</v>
      </c>
      <c r="J132" s="136">
        <v>0</v>
      </c>
    </row>
    <row r="133" spans="1:10" x14ac:dyDescent="0.25">
      <c r="A133" s="133" t="s">
        <v>517</v>
      </c>
      <c r="B133" s="137" t="s">
        <v>628</v>
      </c>
      <c r="C133" s="137" t="s">
        <v>647</v>
      </c>
      <c r="D133" s="134" t="s">
        <v>648</v>
      </c>
      <c r="E133" s="135">
        <v>767369</v>
      </c>
      <c r="F133" s="135">
        <v>1705819</v>
      </c>
      <c r="G133" s="135">
        <v>767369</v>
      </c>
      <c r="H133" s="135">
        <v>1705819</v>
      </c>
      <c r="I133" s="135">
        <v>0</v>
      </c>
      <c r="J133" s="136">
        <v>0</v>
      </c>
    </row>
    <row r="134" spans="1:10" x14ac:dyDescent="0.25">
      <c r="A134" s="133" t="s">
        <v>587</v>
      </c>
      <c r="B134" s="137" t="s">
        <v>272</v>
      </c>
      <c r="C134" s="137" t="s">
        <v>272</v>
      </c>
      <c r="D134" s="134" t="s">
        <v>631</v>
      </c>
      <c r="E134" s="135">
        <v>475000</v>
      </c>
      <c r="F134" s="135">
        <v>631849</v>
      </c>
      <c r="G134" s="135">
        <v>475000</v>
      </c>
      <c r="H134" s="135">
        <v>631849</v>
      </c>
      <c r="I134" s="135">
        <v>0</v>
      </c>
      <c r="J134" s="136">
        <v>0</v>
      </c>
    </row>
    <row r="135" spans="1:10" x14ac:dyDescent="0.25">
      <c r="A135" s="133" t="s">
        <v>587</v>
      </c>
      <c r="B135" s="137" t="s">
        <v>635</v>
      </c>
      <c r="C135" s="137" t="s">
        <v>272</v>
      </c>
      <c r="D135" s="134" t="s">
        <v>636</v>
      </c>
      <c r="E135" s="135">
        <v>475000</v>
      </c>
      <c r="F135" s="135">
        <v>631849</v>
      </c>
      <c r="G135" s="135">
        <v>475000</v>
      </c>
      <c r="H135" s="135">
        <v>631849</v>
      </c>
      <c r="I135" s="135">
        <v>0</v>
      </c>
      <c r="J135" s="136">
        <v>0</v>
      </c>
    </row>
    <row r="136" spans="1:10" x14ac:dyDescent="0.25">
      <c r="A136" s="133" t="s">
        <v>587</v>
      </c>
      <c r="B136" s="137" t="s">
        <v>635</v>
      </c>
      <c r="C136" s="137" t="s">
        <v>647</v>
      </c>
      <c r="D136" s="134" t="s">
        <v>648</v>
      </c>
      <c r="E136" s="135">
        <v>475000</v>
      </c>
      <c r="F136" s="135">
        <v>631849</v>
      </c>
      <c r="G136" s="135">
        <v>475000</v>
      </c>
      <c r="H136" s="135">
        <v>631849</v>
      </c>
      <c r="I136" s="135">
        <v>0</v>
      </c>
      <c r="J136" s="136">
        <v>0</v>
      </c>
    </row>
    <row r="137" spans="1:10" x14ac:dyDescent="0.25">
      <c r="A137" s="133" t="s">
        <v>272</v>
      </c>
      <c r="B137" s="137" t="s">
        <v>272</v>
      </c>
      <c r="C137" s="137" t="s">
        <v>272</v>
      </c>
      <c r="D137" s="134" t="s">
        <v>651</v>
      </c>
      <c r="E137" s="135">
        <v>-4658880</v>
      </c>
      <c r="F137" s="135">
        <v>-2818172</v>
      </c>
      <c r="G137" s="135">
        <v>-4658880</v>
      </c>
      <c r="H137" s="135">
        <v>-2818172</v>
      </c>
      <c r="I137" s="135">
        <v>0</v>
      </c>
      <c r="J137" s="136">
        <v>0</v>
      </c>
    </row>
    <row r="138" spans="1:10" x14ac:dyDescent="0.25">
      <c r="D138" s="134" t="s">
        <v>652</v>
      </c>
      <c r="E138" s="135">
        <v>505338</v>
      </c>
      <c r="F138" s="135">
        <v>13265389</v>
      </c>
    </row>
    <row r="139" spans="1:10" x14ac:dyDescent="0.25">
      <c r="D139" s="134" t="s">
        <v>653</v>
      </c>
      <c r="E139" s="135">
        <v>45535</v>
      </c>
      <c r="F139" s="135">
        <v>355166</v>
      </c>
    </row>
    <row r="140" spans="1:10" x14ac:dyDescent="0.25">
      <c r="A140" s="133" t="s">
        <v>272</v>
      </c>
      <c r="B140" s="137" t="s">
        <v>272</v>
      </c>
      <c r="C140" s="137" t="s">
        <v>272</v>
      </c>
      <c r="D140" s="134" t="s">
        <v>654</v>
      </c>
      <c r="E140" s="135">
        <f>44060095+E138+E139</f>
        <v>44610968</v>
      </c>
      <c r="F140" s="135">
        <f>306330130+F138+F139</f>
        <v>319950685</v>
      </c>
      <c r="G140" s="135" t="s">
        <v>272</v>
      </c>
      <c r="H140" s="135" t="s">
        <v>272</v>
      </c>
      <c r="I140" s="135" t="s">
        <v>272</v>
      </c>
      <c r="J140" s="136" t="s">
        <v>272</v>
      </c>
    </row>
    <row r="141" spans="1:10" x14ac:dyDescent="0.25">
      <c r="A141" s="133" t="s">
        <v>272</v>
      </c>
      <c r="B141" s="137" t="s">
        <v>272</v>
      </c>
      <c r="C141" s="137" t="s">
        <v>272</v>
      </c>
      <c r="D141" s="134" t="s">
        <v>272</v>
      </c>
      <c r="E141" s="135" t="s">
        <v>272</v>
      </c>
      <c r="F141" s="135" t="s">
        <v>272</v>
      </c>
      <c r="G141" s="135" t="s">
        <v>272</v>
      </c>
      <c r="H141" s="135" t="s">
        <v>272</v>
      </c>
      <c r="I141" s="135" t="s">
        <v>272</v>
      </c>
      <c r="J141" s="136" t="s">
        <v>272</v>
      </c>
    </row>
    <row r="142" spans="1:10" x14ac:dyDescent="0.25">
      <c r="A142" s="133" t="s">
        <v>272</v>
      </c>
      <c r="B142" s="137" t="s">
        <v>272</v>
      </c>
      <c r="C142" s="137" t="s">
        <v>272</v>
      </c>
      <c r="D142" s="134" t="s">
        <v>655</v>
      </c>
      <c r="E142" s="135">
        <v>152295021</v>
      </c>
      <c r="F142" s="135" t="s">
        <v>272</v>
      </c>
      <c r="G142" s="135" t="s">
        <v>272</v>
      </c>
      <c r="H142" s="135" t="s">
        <v>272</v>
      </c>
      <c r="I142" s="135" t="s">
        <v>272</v>
      </c>
      <c r="J142" s="136" t="s">
        <v>272</v>
      </c>
    </row>
    <row r="143" spans="1:10" x14ac:dyDescent="0.25">
      <c r="A143" s="133" t="s">
        <v>272</v>
      </c>
      <c r="B143" s="137" t="s">
        <v>272</v>
      </c>
      <c r="C143" s="137" t="s">
        <v>272</v>
      </c>
      <c r="D143" s="134" t="s">
        <v>656</v>
      </c>
      <c r="E143" s="135">
        <f>152295021+86294530-E140</f>
        <v>193978583</v>
      </c>
      <c r="F143" s="135" t="s">
        <v>272</v>
      </c>
      <c r="G143" s="135" t="s">
        <v>272</v>
      </c>
      <c r="H143" s="135" t="s">
        <v>272</v>
      </c>
      <c r="I143" s="135" t="s">
        <v>272</v>
      </c>
      <c r="J143" s="136" t="s">
        <v>272</v>
      </c>
    </row>
    <row r="144" spans="1:10" x14ac:dyDescent="0.25">
      <c r="A144" s="133" t="s">
        <v>272</v>
      </c>
      <c r="B144" s="137" t="s">
        <v>272</v>
      </c>
      <c r="C144" s="137" t="s">
        <v>272</v>
      </c>
      <c r="D144" s="134" t="s">
        <v>657</v>
      </c>
      <c r="E144" s="135">
        <v>42983</v>
      </c>
      <c r="F144" s="135" t="s">
        <v>272</v>
      </c>
      <c r="G144" s="135" t="s">
        <v>272</v>
      </c>
      <c r="H144" s="135" t="s">
        <v>272</v>
      </c>
      <c r="I144" s="135" t="s">
        <v>272</v>
      </c>
      <c r="J144" s="136" t="s">
        <v>272</v>
      </c>
    </row>
    <row r="145" spans="1:10" x14ac:dyDescent="0.25">
      <c r="A145" s="133" t="s">
        <v>272</v>
      </c>
      <c r="B145" s="137" t="s">
        <v>272</v>
      </c>
      <c r="C145" s="137" t="s">
        <v>272</v>
      </c>
      <c r="D145" s="134" t="s">
        <v>658</v>
      </c>
      <c r="E145" s="135">
        <f>E143+E144</f>
        <v>194021566</v>
      </c>
      <c r="F145" s="135" t="s">
        <v>272</v>
      </c>
      <c r="G145" s="135" t="s">
        <v>272</v>
      </c>
      <c r="H145" s="135" t="s">
        <v>272</v>
      </c>
      <c r="I145" s="135" t="s">
        <v>272</v>
      </c>
      <c r="J145" s="136" t="s">
        <v>272</v>
      </c>
    </row>
    <row r="146" spans="1:10" x14ac:dyDescent="0.25">
      <c r="A146" s="202" t="s">
        <v>690</v>
      </c>
      <c r="B146" s="202" t="s">
        <v>272</v>
      </c>
      <c r="C146" s="202" t="s">
        <v>272</v>
      </c>
      <c r="D146" s="202" t="s">
        <v>272</v>
      </c>
      <c r="E146" s="202" t="s">
        <v>272</v>
      </c>
      <c r="F146" s="202" t="s">
        <v>272</v>
      </c>
      <c r="G146" s="202" t="s">
        <v>272</v>
      </c>
      <c r="H146" s="202" t="s">
        <v>272</v>
      </c>
      <c r="I146" s="202" t="s">
        <v>272</v>
      </c>
      <c r="J146" s="202" t="s">
        <v>272</v>
      </c>
    </row>
  </sheetData>
  <mergeCells count="9">
    <mergeCell ref="A146:J146"/>
    <mergeCell ref="A1:D1"/>
    <mergeCell ref="E1:F1"/>
    <mergeCell ref="G1:H1"/>
    <mergeCell ref="I1:J1"/>
    <mergeCell ref="A57:D57"/>
    <mergeCell ref="E57:F57"/>
    <mergeCell ref="G57:H57"/>
    <mergeCell ref="I57:J57"/>
  </mergeCells>
  <phoneticPr fontId="17" type="noConversion"/>
  <pageMargins left="0.39370078740157483" right="0.39370078740157483" top="1.2598425196850394" bottom="0.98425196850393704" header="0.51181102362204722" footer="0.51181102362204722"/>
  <pageSetup paperSize="9" orientation="landscape" useFirstPageNumber="1" r:id="rId1"/>
  <headerFooter alignWithMargins="0">
    <oddHeader xml:space="preserve">&amp;C&amp;"標楷體,標準"&amp;14 臺東市公所&amp;U
公庫收支月報表&amp;"新細明體,標準"&amp;12&amp;U
&amp;"標楷體,標準"中華民國108年06月(108年度)&amp;L&amp;R&amp;"標楷體,標準"&amp;10第&amp;P頁/共&amp;N頁&amp;"新細明體,標準"&amp;12
&amp;"標楷體,標準"編制機關:臺東市公所
表    號:&amp;10 </oddHeader>
    <oddFooter>&amp;C&amp;L&amp;R&amp;"標楷體,標準"&amp;9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已命名的範圍</vt:lpstr>
      </vt:variant>
      <vt:variant>
        <vt:i4>11</vt:i4>
      </vt:variant>
    </vt:vector>
  </HeadingPairs>
  <TitlesOfParts>
    <vt:vector size="51" baseType="lpstr">
      <vt:lpstr>預告統計資料發布時間表</vt:lpstr>
      <vt:lpstr>公庫收支月報</vt:lpstr>
      <vt:lpstr>107年12月公庫收支</vt:lpstr>
      <vt:lpstr>108年1月公庫收支</vt:lpstr>
      <vt:lpstr>108年2月公庫收支</vt:lpstr>
      <vt:lpstr>108年3月公庫收支</vt:lpstr>
      <vt:lpstr>108年4月公庫收支</vt:lpstr>
      <vt:lpstr>108年5月公庫收支</vt:lpstr>
      <vt:lpstr>108年6月公庫收支</vt:lpstr>
      <vt:lpstr>108年7月公庫收支</vt:lpstr>
      <vt:lpstr>108年8月公庫收支</vt:lpstr>
      <vt:lpstr>108年9月公庫收支</vt:lpstr>
      <vt:lpstr>108年10月公庫收支</vt:lpstr>
      <vt:lpstr>108年11月公庫收支</vt:lpstr>
      <vt:lpstr>資源回收成果統計</vt:lpstr>
      <vt:lpstr>107年12月資源回收成果統計</vt:lpstr>
      <vt:lpstr>108年1月資源回收成果統計</vt:lpstr>
      <vt:lpstr>108年2月資源回收成果統計</vt:lpstr>
      <vt:lpstr>108年3月資源回收成果統計</vt:lpstr>
      <vt:lpstr>108年4月資源回收成果統計</vt:lpstr>
      <vt:lpstr>108年5月資源回收成果統計</vt:lpstr>
      <vt:lpstr>108年6月資源回收成果統計</vt:lpstr>
      <vt:lpstr>108年7月資源回收成果統計</vt:lpstr>
      <vt:lpstr>108年8月資源回收成果統計</vt:lpstr>
      <vt:lpstr>108年9月資源回收成果統計</vt:lpstr>
      <vt:lpstr>108年10月資源回收成果統計</vt:lpstr>
      <vt:lpstr>108年11月資源回收成果統計</vt:lpstr>
      <vt:lpstr>一般垃圾及廚餘清理狀況</vt:lpstr>
      <vt:lpstr>107年12月一般垃圾及廚餘清理狀況</vt:lpstr>
      <vt:lpstr>108年1月一般垃圾及廚餘清理狀況</vt:lpstr>
      <vt:lpstr>108年2月一般垃圾及廚餘清理狀況</vt:lpstr>
      <vt:lpstr>108年3月一般垃圾及廚餘清理狀況</vt:lpstr>
      <vt:lpstr>108年4月一般垃圾及廚餘清理狀況</vt:lpstr>
      <vt:lpstr>108年5月一般垃圾及廚餘清理狀況</vt:lpstr>
      <vt:lpstr>108年6月一般垃圾及廚餘清理狀況</vt:lpstr>
      <vt:lpstr>108年7月一般垃圾及廚餘清理狀況</vt:lpstr>
      <vt:lpstr>108年8月一般垃圾及廚餘清理狀況</vt:lpstr>
      <vt:lpstr>108年9月一般垃圾及廚餘清理狀況</vt:lpstr>
      <vt:lpstr>108年10月一般垃圾及廚餘清理狀況</vt:lpstr>
      <vt:lpstr>108年11月一般垃圾及廚餘清理狀況</vt:lpstr>
      <vt:lpstr>公庫收支月報!Print_Area</vt:lpstr>
      <vt:lpstr>'108年10月公庫收支'!Print_Titles</vt:lpstr>
      <vt:lpstr>'108年11月公庫收支'!Print_Titles</vt:lpstr>
      <vt:lpstr>'108年2月公庫收支'!Print_Titles</vt:lpstr>
      <vt:lpstr>'108年4月公庫收支'!Print_Titles</vt:lpstr>
      <vt:lpstr>'108年5月公庫收支'!Print_Titles</vt:lpstr>
      <vt:lpstr>'108年6月公庫收支'!Print_Titles</vt:lpstr>
      <vt:lpstr>'108年7月公庫收支'!Print_Titles</vt:lpstr>
      <vt:lpstr>'108年8月公庫收支'!Print_Titles</vt:lpstr>
      <vt:lpstr>'108年9月公庫收支'!Print_Titles</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acnt</cp:lastModifiedBy>
  <cp:lastPrinted>2018-05-14T01:07:39Z</cp:lastPrinted>
  <dcterms:created xsi:type="dcterms:W3CDTF">2013-06-27T07:16:06Z</dcterms:created>
  <dcterms:modified xsi:type="dcterms:W3CDTF">2019-12-17T00:49:34Z</dcterms:modified>
</cp:coreProperties>
</file>